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5600" windowHeight="978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H51" i="1"/>
  <c r="H52"/>
  <c r="H53"/>
  <c r="L53" s="1"/>
  <c r="N53" s="1"/>
  <c r="G44"/>
  <c r="Q44"/>
  <c r="R44"/>
  <c r="H44"/>
  <c r="J44"/>
  <c r="O44"/>
  <c r="P44"/>
  <c r="G32"/>
  <c r="Q32"/>
  <c r="R32"/>
  <c r="H32"/>
  <c r="J32"/>
  <c r="O32"/>
  <c r="P32"/>
  <c r="O9"/>
  <c r="P9"/>
  <c r="Q9"/>
  <c r="R9"/>
  <c r="J9"/>
  <c r="H9"/>
  <c r="G9"/>
  <c r="G70"/>
  <c r="Q70"/>
  <c r="R70"/>
  <c r="H70"/>
  <c r="J70"/>
  <c r="O70"/>
  <c r="P70"/>
  <c r="G60"/>
  <c r="Q60"/>
  <c r="R60"/>
  <c r="J60"/>
  <c r="O60"/>
  <c r="P60"/>
  <c r="G63"/>
  <c r="Q63"/>
  <c r="R63"/>
  <c r="H63"/>
  <c r="J63"/>
  <c r="O63"/>
  <c r="P63"/>
  <c r="G29"/>
  <c r="Q29"/>
  <c r="R29"/>
  <c r="H29"/>
  <c r="J29"/>
  <c r="O29"/>
  <c r="P29"/>
  <c r="G21"/>
  <c r="Q21"/>
  <c r="R21"/>
  <c r="H21"/>
  <c r="J21"/>
  <c r="O21"/>
  <c r="P21"/>
  <c r="G28"/>
  <c r="Q28"/>
  <c r="R28"/>
  <c r="H28"/>
  <c r="J28"/>
  <c r="O28"/>
  <c r="P28"/>
  <c r="G59"/>
  <c r="Q59"/>
  <c r="R59"/>
  <c r="J59"/>
  <c r="O59"/>
  <c r="P59"/>
  <c r="G18"/>
  <c r="Q18"/>
  <c r="R18"/>
  <c r="H18"/>
  <c r="J18"/>
  <c r="O18"/>
  <c r="P18"/>
  <c r="G56"/>
  <c r="Q56"/>
  <c r="R56"/>
  <c r="J56"/>
  <c r="O56"/>
  <c r="P56"/>
  <c r="G52"/>
  <c r="Q52"/>
  <c r="R52"/>
  <c r="J52"/>
  <c r="O52"/>
  <c r="P52"/>
  <c r="G16"/>
  <c r="Q16"/>
  <c r="R16"/>
  <c r="H16"/>
  <c r="J16"/>
  <c r="O16"/>
  <c r="P16"/>
  <c r="R10"/>
  <c r="Q10"/>
  <c r="P10"/>
  <c r="O10"/>
  <c r="J10"/>
  <c r="H10"/>
  <c r="H11"/>
  <c r="G10"/>
  <c r="G57"/>
  <c r="Q57"/>
  <c r="R57"/>
  <c r="H57"/>
  <c r="J57"/>
  <c r="O57"/>
  <c r="P57"/>
  <c r="G54"/>
  <c r="Q54"/>
  <c r="R54"/>
  <c r="H54"/>
  <c r="J54"/>
  <c r="O54"/>
  <c r="P54"/>
  <c r="G53"/>
  <c r="M53" s="1"/>
  <c r="Q53"/>
  <c r="R53"/>
  <c r="J53"/>
  <c r="O53"/>
  <c r="P53"/>
  <c r="G26"/>
  <c r="Q26"/>
  <c r="R26"/>
  <c r="H26"/>
  <c r="J26"/>
  <c r="O26"/>
  <c r="P26"/>
  <c r="G14"/>
  <c r="Q14"/>
  <c r="R14"/>
  <c r="H14"/>
  <c r="J14"/>
  <c r="O14"/>
  <c r="P14"/>
  <c r="G30"/>
  <c r="Q30"/>
  <c r="R30"/>
  <c r="H30"/>
  <c r="J30"/>
  <c r="O30"/>
  <c r="P30"/>
  <c r="G75"/>
  <c r="Q75"/>
  <c r="R75"/>
  <c r="H75"/>
  <c r="J75"/>
  <c r="O75"/>
  <c r="P75"/>
  <c r="G40"/>
  <c r="Q40"/>
  <c r="R40"/>
  <c r="H40"/>
  <c r="J40"/>
  <c r="O40"/>
  <c r="P40"/>
  <c r="G19"/>
  <c r="Q19"/>
  <c r="R19"/>
  <c r="J19"/>
  <c r="O19"/>
  <c r="P19"/>
  <c r="G72"/>
  <c r="Q72"/>
  <c r="R72"/>
  <c r="H72"/>
  <c r="J72"/>
  <c r="O72"/>
  <c r="P72"/>
  <c r="G67"/>
  <c r="Q67"/>
  <c r="R67"/>
  <c r="H67"/>
  <c r="J67"/>
  <c r="O67"/>
  <c r="P67"/>
  <c r="G64"/>
  <c r="Q64"/>
  <c r="R64"/>
  <c r="H64"/>
  <c r="J64"/>
  <c r="O64"/>
  <c r="P64"/>
  <c r="G61"/>
  <c r="Q61"/>
  <c r="R61"/>
  <c r="H61"/>
  <c r="J61"/>
  <c r="O61"/>
  <c r="P61"/>
  <c r="G50"/>
  <c r="Q50"/>
  <c r="R50"/>
  <c r="J50"/>
  <c r="L50" s="1"/>
  <c r="O50"/>
  <c r="P50"/>
  <c r="G49"/>
  <c r="Q49"/>
  <c r="R49"/>
  <c r="H49"/>
  <c r="J49"/>
  <c r="O49"/>
  <c r="P49"/>
  <c r="G46"/>
  <c r="Q46"/>
  <c r="R46"/>
  <c r="H46"/>
  <c r="J46"/>
  <c r="O46"/>
  <c r="P46"/>
  <c r="G36"/>
  <c r="Q36"/>
  <c r="R36"/>
  <c r="H36"/>
  <c r="J36"/>
  <c r="O36"/>
  <c r="P36"/>
  <c r="G22"/>
  <c r="Q22"/>
  <c r="R22"/>
  <c r="H22"/>
  <c r="J22"/>
  <c r="O22"/>
  <c r="P22"/>
  <c r="G15"/>
  <c r="Q15"/>
  <c r="R15"/>
  <c r="H15"/>
  <c r="J15"/>
  <c r="O15"/>
  <c r="P15"/>
  <c r="G24"/>
  <c r="Q24"/>
  <c r="R24"/>
  <c r="H24"/>
  <c r="J24"/>
  <c r="O24"/>
  <c r="P24"/>
  <c r="G76"/>
  <c r="Q76"/>
  <c r="R76"/>
  <c r="H76"/>
  <c r="J76"/>
  <c r="O76"/>
  <c r="P76"/>
  <c r="G69"/>
  <c r="Q69"/>
  <c r="R69"/>
  <c r="H69"/>
  <c r="J69"/>
  <c r="O69"/>
  <c r="P69"/>
  <c r="G66"/>
  <c r="Q66"/>
  <c r="R66"/>
  <c r="J66"/>
  <c r="O66"/>
  <c r="P66"/>
  <c r="L24" l="1"/>
  <c r="M24" s="1"/>
  <c r="L46"/>
  <c r="M46" s="1"/>
  <c r="L64"/>
  <c r="M64" s="1"/>
  <c r="L40"/>
  <c r="M40" s="1"/>
  <c r="L26"/>
  <c r="M26" s="1"/>
  <c r="L29"/>
  <c r="M29" s="1"/>
  <c r="L9"/>
  <c r="M9" s="1"/>
  <c r="L56"/>
  <c r="M56" s="1"/>
  <c r="L21"/>
  <c r="M21" s="1"/>
  <c r="L76"/>
  <c r="L36"/>
  <c r="M36" s="1"/>
  <c r="L61"/>
  <c r="M61" s="1"/>
  <c r="L19"/>
  <c r="M19" s="1"/>
  <c r="L14"/>
  <c r="M14" s="1"/>
  <c r="L57"/>
  <c r="M57" s="1"/>
  <c r="L63"/>
  <c r="L44"/>
  <c r="M44" s="1"/>
  <c r="L10"/>
  <c r="M10" s="1"/>
  <c r="L18"/>
  <c r="M18" s="1"/>
  <c r="L60"/>
  <c r="M60" s="1"/>
  <c r="L70"/>
  <c r="M70" s="1"/>
  <c r="L32"/>
  <c r="M32" s="1"/>
  <c r="M63"/>
  <c r="L66"/>
  <c r="M66" s="1"/>
  <c r="L15"/>
  <c r="M15" s="1"/>
  <c r="L49"/>
  <c r="M49" s="1"/>
  <c r="L67"/>
  <c r="M67" s="1"/>
  <c r="L75"/>
  <c r="M75" s="1"/>
  <c r="L16"/>
  <c r="M16" s="1"/>
  <c r="L59"/>
  <c r="M59" s="1"/>
  <c r="L69"/>
  <c r="M69" s="1"/>
  <c r="L22"/>
  <c r="M22" s="1"/>
  <c r="M50"/>
  <c r="L72"/>
  <c r="M72" s="1"/>
  <c r="L30"/>
  <c r="M30" s="1"/>
  <c r="L54"/>
  <c r="M54" s="1"/>
  <c r="L52"/>
  <c r="M52" s="1"/>
  <c r="L28"/>
  <c r="M28" s="1"/>
  <c r="M76"/>
  <c r="G51" l="1"/>
  <c r="Q51"/>
  <c r="R51"/>
  <c r="J51"/>
  <c r="L51" s="1"/>
  <c r="O51"/>
  <c r="P51"/>
  <c r="G43"/>
  <c r="Q43"/>
  <c r="R43"/>
  <c r="H43"/>
  <c r="J43"/>
  <c r="O43"/>
  <c r="P43"/>
  <c r="G41"/>
  <c r="Q41"/>
  <c r="R41"/>
  <c r="H41"/>
  <c r="J41"/>
  <c r="O41"/>
  <c r="P41"/>
  <c r="G39"/>
  <c r="Q39"/>
  <c r="R39"/>
  <c r="H39"/>
  <c r="J39"/>
  <c r="O39"/>
  <c r="P39"/>
  <c r="G33"/>
  <c r="Q33"/>
  <c r="R33"/>
  <c r="H33"/>
  <c r="J33"/>
  <c r="O33"/>
  <c r="P33"/>
  <c r="G27"/>
  <c r="Q27"/>
  <c r="R27"/>
  <c r="H27"/>
  <c r="J27"/>
  <c r="O27"/>
  <c r="P27"/>
  <c r="G17"/>
  <c r="Q17"/>
  <c r="R17"/>
  <c r="H17"/>
  <c r="J17"/>
  <c r="O17"/>
  <c r="P17"/>
  <c r="G13"/>
  <c r="Q13"/>
  <c r="R13"/>
  <c r="H13"/>
  <c r="J13"/>
  <c r="O13"/>
  <c r="P13"/>
  <c r="G7"/>
  <c r="R6"/>
  <c r="R7"/>
  <c r="Q6"/>
  <c r="Q7"/>
  <c r="P6"/>
  <c r="P7"/>
  <c r="O6"/>
  <c r="O7"/>
  <c r="J6"/>
  <c r="J7"/>
  <c r="H6"/>
  <c r="H7"/>
  <c r="G6"/>
  <c r="G65"/>
  <c r="Q65"/>
  <c r="R65"/>
  <c r="H65"/>
  <c r="J65"/>
  <c r="O65"/>
  <c r="P65"/>
  <c r="G71"/>
  <c r="Q71"/>
  <c r="R71"/>
  <c r="H71"/>
  <c r="J71"/>
  <c r="O71"/>
  <c r="P71"/>
  <c r="R8"/>
  <c r="Q8"/>
  <c r="P8"/>
  <c r="O8"/>
  <c r="J8"/>
  <c r="H8"/>
  <c r="G8"/>
  <c r="R11"/>
  <c r="R12"/>
  <c r="R20"/>
  <c r="R23"/>
  <c r="R25"/>
  <c r="R31"/>
  <c r="R34"/>
  <c r="R35"/>
  <c r="R37"/>
  <c r="R38"/>
  <c r="R42"/>
  <c r="R45"/>
  <c r="R47"/>
  <c r="R48"/>
  <c r="R55"/>
  <c r="R58"/>
  <c r="R62"/>
  <c r="R68"/>
  <c r="R73"/>
  <c r="R74"/>
  <c r="Q11"/>
  <c r="Q12"/>
  <c r="Q20"/>
  <c r="Q23"/>
  <c r="Q25"/>
  <c r="Q31"/>
  <c r="Q34"/>
  <c r="Q35"/>
  <c r="Q37"/>
  <c r="Q38"/>
  <c r="Q42"/>
  <c r="Q45"/>
  <c r="Q47"/>
  <c r="Q48"/>
  <c r="Q55"/>
  <c r="Q58"/>
  <c r="Q62"/>
  <c r="Q68"/>
  <c r="Q73"/>
  <c r="Q74"/>
  <c r="P11"/>
  <c r="P12"/>
  <c r="P20"/>
  <c r="P23"/>
  <c r="P25"/>
  <c r="P31"/>
  <c r="P34"/>
  <c r="P35"/>
  <c r="P37"/>
  <c r="P38"/>
  <c r="P42"/>
  <c r="P45"/>
  <c r="P47"/>
  <c r="P48"/>
  <c r="P55"/>
  <c r="P58"/>
  <c r="P62"/>
  <c r="P68"/>
  <c r="P73"/>
  <c r="P74"/>
  <c r="O11"/>
  <c r="O12"/>
  <c r="O20"/>
  <c r="O23"/>
  <c r="O25"/>
  <c r="O31"/>
  <c r="O34"/>
  <c r="O35"/>
  <c r="O37"/>
  <c r="O38"/>
  <c r="O42"/>
  <c r="O45"/>
  <c r="O47"/>
  <c r="O48"/>
  <c r="O55"/>
  <c r="O58"/>
  <c r="O62"/>
  <c r="O68"/>
  <c r="O73"/>
  <c r="O74"/>
  <c r="G11"/>
  <c r="G12"/>
  <c r="G20"/>
  <c r="G23"/>
  <c r="G25"/>
  <c r="G31"/>
  <c r="G34"/>
  <c r="G35"/>
  <c r="G37"/>
  <c r="G38"/>
  <c r="G42"/>
  <c r="G45"/>
  <c r="G47"/>
  <c r="G48"/>
  <c r="G55"/>
  <c r="G58"/>
  <c r="G62"/>
  <c r="G68"/>
  <c r="G73"/>
  <c r="G74"/>
  <c r="J74"/>
  <c r="H74"/>
  <c r="J73"/>
  <c r="H73"/>
  <c r="J68"/>
  <c r="H68"/>
  <c r="J62"/>
  <c r="H62"/>
  <c r="J58"/>
  <c r="H58"/>
  <c r="J55"/>
  <c r="H55"/>
  <c r="J48"/>
  <c r="H48"/>
  <c r="J47"/>
  <c r="H47"/>
  <c r="J45"/>
  <c r="H45"/>
  <c r="J42"/>
  <c r="H42"/>
  <c r="J38"/>
  <c r="H38"/>
  <c r="J37"/>
  <c r="H37"/>
  <c r="J35"/>
  <c r="H35"/>
  <c r="J34"/>
  <c r="H34"/>
  <c r="J31"/>
  <c r="H31"/>
  <c r="J25"/>
  <c r="H25"/>
  <c r="J23"/>
  <c r="H23"/>
  <c r="J20"/>
  <c r="H20"/>
  <c r="J12"/>
  <c r="H12"/>
  <c r="J11"/>
  <c r="L13" l="1"/>
  <c r="M13" s="1"/>
  <c r="L39"/>
  <c r="L8"/>
  <c r="M8" s="1"/>
  <c r="L27"/>
  <c r="M27" s="1"/>
  <c r="L7"/>
  <c r="M7" s="1"/>
  <c r="L17"/>
  <c r="M17" s="1"/>
  <c r="L41"/>
  <c r="M41" s="1"/>
  <c r="L6"/>
  <c r="M6" s="1"/>
  <c r="L43"/>
  <c r="M43" s="1"/>
  <c r="L33"/>
  <c r="M33" s="1"/>
  <c r="M51"/>
  <c r="M39"/>
  <c r="L65"/>
  <c r="M65" s="1"/>
  <c r="L71"/>
  <c r="M71" s="1"/>
  <c r="L25"/>
  <c r="L74"/>
  <c r="L37"/>
  <c r="L38"/>
  <c r="L42"/>
  <c r="L45"/>
  <c r="L48"/>
  <c r="L55"/>
  <c r="L68"/>
  <c r="L58"/>
  <c r="L31"/>
  <c r="L62"/>
  <c r="L12"/>
  <c r="L23"/>
  <c r="L35"/>
  <c r="L20"/>
  <c r="L47"/>
  <c r="L73"/>
  <c r="L11"/>
  <c r="L34"/>
  <c r="M20" l="1"/>
  <c r="M73"/>
  <c r="M58"/>
  <c r="M11"/>
  <c r="M74"/>
  <c r="M37"/>
  <c r="M31"/>
  <c r="M48"/>
  <c r="M25"/>
  <c r="M55"/>
  <c r="M34"/>
  <c r="M23"/>
  <c r="M42"/>
  <c r="M47"/>
  <c r="M35"/>
  <c r="M38"/>
  <c r="M12"/>
  <c r="M68"/>
  <c r="M45"/>
  <c r="M62"/>
</calcChain>
</file>

<file path=xl/sharedStrings.xml><?xml version="1.0" encoding="utf-8"?>
<sst xmlns="http://schemas.openxmlformats.org/spreadsheetml/2006/main" count="326" uniqueCount="180">
  <si>
    <t xml:space="preserve">P E R C E P C I O N E S  </t>
  </si>
  <si>
    <t xml:space="preserve">D E D U C C I O N E S </t>
  </si>
  <si>
    <t>NOMBRE</t>
  </si>
  <si>
    <t>SUELDO</t>
  </si>
  <si>
    <t>GRATIF. ANUAL S/SUELDO</t>
  </si>
  <si>
    <t xml:space="preserve"> PRIMA VACACIONAL S/SUELDO</t>
  </si>
  <si>
    <t>COMPENSACION</t>
  </si>
  <si>
    <t xml:space="preserve">GRATIF. ANUAL S/COMPENSACION </t>
  </si>
  <si>
    <t xml:space="preserve">PRIMA VACACIONAL S/COMPENSACION </t>
  </si>
  <si>
    <t>TOTAL PERCEPCIONES BRUTAS</t>
  </si>
  <si>
    <t>12%  FONDO PROPIO</t>
  </si>
  <si>
    <t>3% SERVICIO MEDICO</t>
  </si>
  <si>
    <t>TOTAL DEDUCCIONES</t>
  </si>
  <si>
    <t>PERCEPCIONES NETAS</t>
  </si>
  <si>
    <t>PERIODICIDAD</t>
  </si>
  <si>
    <t>MENSUAL</t>
  </si>
  <si>
    <t>PROPORCION MENSUAL DE 40 DIAS AL AÑO</t>
  </si>
  <si>
    <t>PROPORCION MENSUAL DE 20 DIAS AL AÑO</t>
  </si>
  <si>
    <t>ALARCÓN GUTIÉRREZ MARÍA DE JESÚS</t>
  </si>
  <si>
    <t>ARMENDÁRIZ TAPIA RICARDO ALBERTO</t>
  </si>
  <si>
    <t>CARRERA CHÁVEZ BENJAMÍN</t>
  </si>
  <si>
    <t>CHÁVEZ GÓMEZ ALFONSO</t>
  </si>
  <si>
    <t>DUARTE FRANCO DIANA</t>
  </si>
  <si>
    <t>GONZÁLEZ MONTES DE OCA LEONARDO</t>
  </si>
  <si>
    <t>GONZÁLEZ ROJO SERGIO AMBROSIO</t>
  </si>
  <si>
    <t>GRANILLO REYNOSA CÉSAR ENRIQUE</t>
  </si>
  <si>
    <t>HERNÁNDEZ BACA LAURA TALINA</t>
  </si>
  <si>
    <t>HERNÁNDEZ DUARTE EMMANUEL ALEJANDRO</t>
  </si>
  <si>
    <t>LARA FLORES ARTURO</t>
  </si>
  <si>
    <t>LÓPEZ CADENA FLOR CRISTINA</t>
  </si>
  <si>
    <t>LÓPEZ PUGA MARICRUZ</t>
  </si>
  <si>
    <t>LOYA BELTRÁN FERNANDO ALONSO</t>
  </si>
  <si>
    <t>ORTIZ ENRIQUEZ PAULETTE</t>
  </si>
  <si>
    <t>PÉREZ ORDÓÑEZ ALEJANDRO</t>
  </si>
  <si>
    <t>REBOLLEDO REA RAMÓN ARTURO</t>
  </si>
  <si>
    <t>SARMIENTO MARTÍNEZ JOSÉ</t>
  </si>
  <si>
    <t>TERRONES MOLINA CLAUDIA LIZETTE</t>
  </si>
  <si>
    <t>TRUJANO TREVIZO SEVERO</t>
  </si>
  <si>
    <t>PERCEPCIONES ANUALES</t>
  </si>
  <si>
    <t>FRACCIÓN</t>
  </si>
  <si>
    <t>DIPUTADO</t>
  </si>
  <si>
    <t>DIP. GUSTAVO ALFARO ONTIVEROS</t>
  </si>
  <si>
    <t>PAN</t>
  </si>
  <si>
    <t>DIP. PATRICIA GLORIA JURADO ALONSO</t>
  </si>
  <si>
    <t>DIP. MIGUEL FRANCISCO LA TORRE SAENZ</t>
  </si>
  <si>
    <t>DIP. FRANCISCO JAVIER MALAXECHEVARRIA GONZALEZ</t>
  </si>
  <si>
    <t>DIP. CITLALIC GUADALUPE PORTILLO HIDALGO</t>
  </si>
  <si>
    <t>DIP. VICTOR MANUEL URIBE MONTOYA</t>
  </si>
  <si>
    <t>DIP. JESUS VILLARREAL MACIAS</t>
  </si>
  <si>
    <t>DIP. IMELDA IRENE BELTRÁN AMAYA</t>
  </si>
  <si>
    <t>DIP. ROCIO GRISEL SAENZ RAMIREZ</t>
  </si>
  <si>
    <t>PRI</t>
  </si>
  <si>
    <t>DIP. MA. ANTONIETA MENDOZA MENDOZA</t>
  </si>
  <si>
    <t>PANAL</t>
  </si>
  <si>
    <t>DIP. MARTHA PÉREZ Y REA</t>
  </si>
  <si>
    <t>PT</t>
  </si>
  <si>
    <t>PVEM</t>
  </si>
  <si>
    <t xml:space="preserve">DIP. HEVER QUEZADA FLORES </t>
  </si>
  <si>
    <t>DIP. LETICIA ORTEGA MAYNEZ</t>
  </si>
  <si>
    <t>MORENA</t>
  </si>
  <si>
    <t>DIP. PEDRO TORRES ESTRADA</t>
  </si>
  <si>
    <t>PMC</t>
  </si>
  <si>
    <t>DIP. MIGUEL ALBERTO VALLEJO LOZANO</t>
  </si>
  <si>
    <t>DIP. HECTOR VEGA NEVAREZ</t>
  </si>
  <si>
    <t>AGUILAR LUJÁN VERÓNICA</t>
  </si>
  <si>
    <t>DIP. BLANCA AMELIA GÁMEZ GUTIÉRREZ</t>
  </si>
  <si>
    <t>TALAMANTES DE LA VARA OSCAR</t>
  </si>
  <si>
    <t>DIP. MARIBEL HERNÁNDEZ MARTÍNEZ</t>
  </si>
  <si>
    <t>RIVAS VILLEGAS MIGUEL ÁNGEL</t>
  </si>
  <si>
    <t>DIP. ISRAEL FIERRO TERRAZAS</t>
  </si>
  <si>
    <t>PES</t>
  </si>
  <si>
    <t>ACEVES MUÑOZ RICARDO</t>
  </si>
  <si>
    <t>ACOSTA DE LA FUENTE PAMELA PATRICIA</t>
  </si>
  <si>
    <t>ARRONTE HOLGUIN ALFONSO OCTAVIO</t>
  </si>
  <si>
    <t>GRUPO ASESORES PAN</t>
  </si>
  <si>
    <t>BERMUDEZ ALLANDE JORGE ABELARDO</t>
  </si>
  <si>
    <t>FLORES SANTILLÁN LUIS</t>
  </si>
  <si>
    <t>GRAJEOLA SOTO FRANCISCO ESTEBAN</t>
  </si>
  <si>
    <t>HERNÁNDEZ MÁRQUEZ MANUEL ARÓN</t>
  </si>
  <si>
    <t>JÁUREGUI MORENO RAFAEL FERNANDO</t>
  </si>
  <si>
    <t>LEVARIO OCHOA OSCAR</t>
  </si>
  <si>
    <t>MARTÍNEZ ADRIANO ERIKA MANUELA</t>
  </si>
  <si>
    <t>GRUPO DE GESTORÍA FRACCIÓN PAN</t>
  </si>
  <si>
    <t>RODRÍGUEZ GUTIÉRREZ MIGUEL ÁNGEL ELÍAS</t>
  </si>
  <si>
    <t>SERNA GARCÍA MARTHA GUADALUPE</t>
  </si>
  <si>
    <t>ZAMORA MARTÍNEZ EMILIO</t>
  </si>
  <si>
    <t>DÍAZ CHÁVEZ DIONICIO</t>
  </si>
  <si>
    <t>DIP. MARÍA ISELA TORRES HERNÁNDEZ</t>
  </si>
  <si>
    <t>BARRAZA HERNANDEZ DAVID</t>
  </si>
  <si>
    <t>COORDINACIÓN DE ASESORES PRI</t>
  </si>
  <si>
    <t>CHAIRES DUARTE XAVIER</t>
  </si>
  <si>
    <t>GUTIÉRREZ GARDEA EDGAR HUMBERTO</t>
  </si>
  <si>
    <t>LÓPEZ MONTES ADALBERTO</t>
  </si>
  <si>
    <t>MALDONADO ALVÍDREZ LUIS RUBÉN</t>
  </si>
  <si>
    <t>MARÍN DOMÍNGUEZ VÍCTOR VICENTE</t>
  </si>
  <si>
    <t>RAMÍREZ TORRES CYNTHIA ANGÉLICA</t>
  </si>
  <si>
    <t>REYES RUIZ INOCENCIO</t>
  </si>
  <si>
    <t>SÁNCHEZ LOYA BERENYS</t>
  </si>
  <si>
    <t>TEJEDA PORTILLO LILIANA</t>
  </si>
  <si>
    <t>BUENO VALLES JUAN JOSÉ</t>
  </si>
  <si>
    <t>COORDINACIÓN DE ASESORES PANAL</t>
  </si>
  <si>
    <t>HERNÁNDEZ MARTÍNEZ CARLOS RAÚL</t>
  </si>
  <si>
    <t>COORDINACIÓN DE ASESORES PRD</t>
  </si>
  <si>
    <t>PRD</t>
  </si>
  <si>
    <t>VALENCIA VIDAL ALEJANDRA</t>
  </si>
  <si>
    <t>COORDINACIÓN DE ASESORES</t>
  </si>
  <si>
    <t>GONZÁLEZ GARCÍA LAURA LORENA</t>
  </si>
  <si>
    <t>COORDINACIÓN DE ASESORES PVEM</t>
  </si>
  <si>
    <t>BANDA GONZÁLEZ NUBIA YAMILETH</t>
  </si>
  <si>
    <t>GRUPO DE ASESORES PMC</t>
  </si>
  <si>
    <t>ESCUDERO PIÑA JOSÉ MIGUEL</t>
  </si>
  <si>
    <t>NIETO MORENO DIANA LAURA</t>
  </si>
  <si>
    <t>NIETO RAMÍREZ MARIO</t>
  </si>
  <si>
    <t>PAYÁN MONTES PAULINA</t>
  </si>
  <si>
    <t>SECRETARIA DE ADMINISTRACIÓN</t>
  </si>
  <si>
    <t>SA</t>
  </si>
  <si>
    <t>AHJUECH CHIHUAHUA DANIEL</t>
  </si>
  <si>
    <t>COORDINACIÓN DE CAPACITACIÓN</t>
  </si>
  <si>
    <t>BELTRÁN DEL RÍO MENDEZ EDGAR HOMERO</t>
  </si>
  <si>
    <t>SAI</t>
  </si>
  <si>
    <t xml:space="preserve">NEAVES CHACÓN JORGE </t>
  </si>
  <si>
    <t>SECRETARÍA DE ASUNTOS INTERINSTITUCIONALES</t>
  </si>
  <si>
    <t>PADILLA FABELA FERNANDO</t>
  </si>
  <si>
    <t>BORDAS OROZCO JOSÉ LUIS</t>
  </si>
  <si>
    <t>DEPARTAMENTO DE AMPARO CONTENCIOSO</t>
  </si>
  <si>
    <t>POLANCO ESPARZA LUISA ALEJANDRA</t>
  </si>
  <si>
    <t>FONG CHAPARRO HOYUKI LIZETH</t>
  </si>
  <si>
    <t>DEPARTAMENTO DE COMUNICACIÓN SOCIAL</t>
  </si>
  <si>
    <t>CUEVAS LÓPEZ LUIS ENRIQUE</t>
  </si>
  <si>
    <t>SECRETARÍA DE ASUNTOS LEGISLATIVOS</t>
  </si>
  <si>
    <t>SAL</t>
  </si>
  <si>
    <t>GONZÁLEZ BERNAL HÉCTOR JAVIER</t>
  </si>
  <si>
    <t>REYES NÚÑEZ ANA MILEYME</t>
  </si>
  <si>
    <t>BIBLIOTECA</t>
  </si>
  <si>
    <t>PRIETO PAREDES MINERVA</t>
  </si>
  <si>
    <t>DEPTO. DE CONTROL Y SEGUIMIENTO LEGISLATIVO</t>
  </si>
  <si>
    <t>SOTO JIMÉNEZ PRISCILA</t>
  </si>
  <si>
    <t>PRESIDENCIA</t>
  </si>
  <si>
    <t>GONZÁLEZ MUÑOZ JULIO ALEJANDRO</t>
  </si>
  <si>
    <t>LIMAS FRESCAS MARÍA SOLEDAD</t>
  </si>
  <si>
    <t>DEPARTAMENTO DE IGUALDAD DE GÉNERO</t>
  </si>
  <si>
    <t>8%  FONDO PROPIO</t>
  </si>
  <si>
    <t>IMPUESTOS APROX.</t>
  </si>
  <si>
    <t>EDAD</t>
  </si>
  <si>
    <t>45 AÑOS</t>
  </si>
  <si>
    <t>38 AÑOS</t>
  </si>
  <si>
    <t>41 AÑOS</t>
  </si>
  <si>
    <t>32 AÑOS</t>
  </si>
  <si>
    <t>31 AÑOS</t>
  </si>
  <si>
    <t>51 AÑOS</t>
  </si>
  <si>
    <t>34 AÑOS</t>
  </si>
  <si>
    <t>27 AÑOS</t>
  </si>
  <si>
    <t>35 AÑOS</t>
  </si>
  <si>
    <t>33 AÑOS</t>
  </si>
  <si>
    <t>43 AÑOS</t>
  </si>
  <si>
    <t>40 AÑOS</t>
  </si>
  <si>
    <t>36 AÑOS</t>
  </si>
  <si>
    <t>66 AÑOS</t>
  </si>
  <si>
    <t>30 AÑOS</t>
  </si>
  <si>
    <t>39 AÑOS</t>
  </si>
  <si>
    <t>47 AÑOS</t>
  </si>
  <si>
    <t>44 AÑOS</t>
  </si>
  <si>
    <t>55 AÑOS</t>
  </si>
  <si>
    <t>61 AÑOS</t>
  </si>
  <si>
    <t>46 AÑOS</t>
  </si>
  <si>
    <t>24 AÑOS</t>
  </si>
  <si>
    <t>64 AÑOS</t>
  </si>
  <si>
    <t>42 AÑOS</t>
  </si>
  <si>
    <t>59 AÑOS</t>
  </si>
  <si>
    <t>28 AÑOS</t>
  </si>
  <si>
    <t>22 AÑOS</t>
  </si>
  <si>
    <t>63 AÑOS</t>
  </si>
  <si>
    <t>26 AÑOS</t>
  </si>
  <si>
    <t xml:space="preserve">  </t>
  </si>
  <si>
    <t xml:space="preserve"> </t>
  </si>
  <si>
    <t>DESPENSA</t>
  </si>
  <si>
    <t>ESTIMULO A LA PERMANENCIA</t>
  </si>
  <si>
    <t>AGUIRRE NÁJERA ANGELINA YADIRA</t>
  </si>
  <si>
    <t xml:space="preserve">ASESORES DEL H. CONGRESO DEL ESTADO DE CHIHUAHUA </t>
  </si>
  <si>
    <t>EN EL H. CONGRESO DEL ESTADO DE CHIHUAHUA LABORAN UN TOTAL DE 71 ASESORES, DE LOS CUALES 26 SON MUJERES Y 45 HOMBRES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</si>
</sst>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name val="Arial Unicode MS"/>
      <family val="2"/>
    </font>
    <font>
      <b/>
      <sz val="8"/>
      <color indexed="10"/>
      <name val="Arial Unicode MS"/>
      <family val="2"/>
    </font>
    <font>
      <b/>
      <sz val="10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b/>
      <sz val="14"/>
      <name val="Arial Unicode MS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3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double">
        <color auto="1"/>
      </top>
      <bottom style="hair">
        <color indexed="64"/>
      </bottom>
      <diagonal/>
    </border>
    <border>
      <left/>
      <right style="hair">
        <color indexed="64"/>
      </right>
      <top style="double">
        <color auto="1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5" fillId="6" borderId="7" xfId="0" applyFont="1" applyFill="1" applyBorder="1" applyAlignment="1">
      <alignment horizontal="center"/>
    </xf>
    <xf numFmtId="0" fontId="5" fillId="6" borderId="8" xfId="0" applyFont="1" applyFill="1" applyBorder="1" applyAlignment="1">
      <alignment horizontal="center" wrapText="1"/>
    </xf>
    <xf numFmtId="0" fontId="5" fillId="6" borderId="9" xfId="0" applyFont="1" applyFill="1" applyBorder="1" applyAlignment="1">
      <alignment horizontal="center" wrapText="1"/>
    </xf>
    <xf numFmtId="0" fontId="6" fillId="6" borderId="10" xfId="0" applyFont="1" applyFill="1" applyBorder="1" applyAlignment="1">
      <alignment horizontal="center" wrapText="1"/>
    </xf>
    <xf numFmtId="0" fontId="5" fillId="6" borderId="11" xfId="0" applyFont="1" applyFill="1" applyBorder="1" applyAlignment="1">
      <alignment horizontal="center"/>
    </xf>
    <xf numFmtId="4" fontId="7" fillId="6" borderId="9" xfId="0" applyNumberFormat="1" applyFont="1" applyFill="1" applyBorder="1" applyAlignment="1">
      <alignment horizontal="center"/>
    </xf>
    <xf numFmtId="0" fontId="5" fillId="6" borderId="12" xfId="0" applyFont="1" applyFill="1" applyBorder="1" applyAlignment="1">
      <alignment horizontal="center" wrapText="1"/>
    </xf>
    <xf numFmtId="0" fontId="6" fillId="6" borderId="13" xfId="0" applyFont="1" applyFill="1" applyBorder="1" applyAlignment="1">
      <alignment horizontal="center" wrapText="1"/>
    </xf>
    <xf numFmtId="0" fontId="5" fillId="6" borderId="11" xfId="0" applyFont="1" applyFill="1" applyBorder="1" applyAlignment="1">
      <alignment horizontal="center" wrapText="1"/>
    </xf>
    <xf numFmtId="0" fontId="5" fillId="5" borderId="14" xfId="0" applyFont="1" applyFill="1" applyBorder="1" applyAlignment="1">
      <alignment horizontal="center"/>
    </xf>
    <xf numFmtId="0" fontId="5" fillId="5" borderId="15" xfId="0" applyFont="1" applyFill="1" applyBorder="1" applyAlignment="1">
      <alignment horizontal="center" wrapText="1"/>
    </xf>
    <xf numFmtId="0" fontId="8" fillId="5" borderId="16" xfId="0" applyFont="1" applyFill="1" applyBorder="1" applyAlignment="1">
      <alignment horizontal="center"/>
    </xf>
    <xf numFmtId="0" fontId="5" fillId="7" borderId="14" xfId="0" applyFont="1" applyFill="1" applyBorder="1" applyAlignment="1">
      <alignment horizontal="center" wrapText="1"/>
    </xf>
    <xf numFmtId="0" fontId="5" fillId="7" borderId="15" xfId="0" applyFont="1" applyFill="1" applyBorder="1" applyAlignment="1">
      <alignment horizontal="center" wrapText="1"/>
    </xf>
    <xf numFmtId="0" fontId="8" fillId="7" borderId="16" xfId="0" applyFont="1" applyFill="1" applyBorder="1" applyAlignment="1">
      <alignment horizontal="center"/>
    </xf>
    <xf numFmtId="4" fontId="7" fillId="0" borderId="17" xfId="0" applyNumberFormat="1" applyFont="1" applyBorder="1"/>
    <xf numFmtId="4" fontId="7" fillId="0" borderId="9" xfId="0" applyNumberFormat="1" applyFont="1" applyBorder="1"/>
    <xf numFmtId="4" fontId="4" fillId="0" borderId="17" xfId="0" applyNumberFormat="1" applyFont="1" applyBorder="1"/>
    <xf numFmtId="4" fontId="4" fillId="5" borderId="10" xfId="0" applyNumberFormat="1" applyFont="1" applyFill="1" applyBorder="1"/>
    <xf numFmtId="0" fontId="4" fillId="3" borderId="18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left"/>
    </xf>
    <xf numFmtId="0" fontId="4" fillId="5" borderId="19" xfId="0" applyFont="1" applyFill="1" applyBorder="1"/>
    <xf numFmtId="0" fontId="6" fillId="5" borderId="20" xfId="0" applyFont="1" applyFill="1" applyBorder="1" applyAlignment="1">
      <alignment horizontal="center" wrapText="1"/>
    </xf>
    <xf numFmtId="0" fontId="4" fillId="5" borderId="21" xfId="0" applyFont="1" applyFill="1" applyBorder="1" applyAlignment="1">
      <alignment horizontal="center"/>
    </xf>
    <xf numFmtId="0" fontId="5" fillId="6" borderId="6" xfId="0" applyFont="1" applyFill="1" applyBorder="1" applyAlignment="1">
      <alignment horizontal="center" wrapText="1"/>
    </xf>
    <xf numFmtId="0" fontId="5" fillId="6" borderId="10" xfId="0" applyFont="1" applyFill="1" applyBorder="1" applyAlignment="1">
      <alignment horizontal="center" wrapText="1"/>
    </xf>
    <xf numFmtId="4" fontId="7" fillId="6" borderId="7" xfId="0" applyNumberFormat="1" applyFont="1" applyFill="1" applyBorder="1" applyAlignment="1">
      <alignment horizontal="center"/>
    </xf>
    <xf numFmtId="4" fontId="7" fillId="6" borderId="10" xfId="0" applyNumberFormat="1" applyFont="1" applyFill="1" applyBorder="1" applyAlignment="1">
      <alignment horizontal="center"/>
    </xf>
    <xf numFmtId="0" fontId="5" fillId="5" borderId="14" xfId="0" applyFont="1" applyFill="1" applyBorder="1" applyAlignment="1">
      <alignment horizontal="center" wrapText="1"/>
    </xf>
    <xf numFmtId="0" fontId="5" fillId="5" borderId="16" xfId="0" applyFont="1" applyFill="1" applyBorder="1" applyAlignment="1">
      <alignment horizontal="center" wrapText="1"/>
    </xf>
    <xf numFmtId="0" fontId="3" fillId="2" borderId="19" xfId="0" applyFont="1" applyFill="1" applyBorder="1" applyAlignment="1">
      <alignment horizontal="left"/>
    </xf>
    <xf numFmtId="0" fontId="5" fillId="2" borderId="20" xfId="0" applyFont="1" applyFill="1" applyBorder="1" applyAlignment="1">
      <alignment horizontal="center"/>
    </xf>
    <xf numFmtId="0" fontId="9" fillId="0" borderId="9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0" fillId="0" borderId="0" xfId="0" applyBorder="1"/>
    <xf numFmtId="4" fontId="4" fillId="5" borderId="28" xfId="0" applyNumberFormat="1" applyFont="1" applyFill="1" applyBorder="1"/>
    <xf numFmtId="4" fontId="7" fillId="0" borderId="25" xfId="0" applyNumberFormat="1" applyFont="1" applyBorder="1"/>
    <xf numFmtId="4" fontId="7" fillId="0" borderId="12" xfId="0" applyNumberFormat="1" applyFont="1" applyBorder="1"/>
    <xf numFmtId="0" fontId="9" fillId="0" borderId="12" xfId="0" applyFont="1" applyBorder="1" applyAlignment="1">
      <alignment horizontal="left"/>
    </xf>
    <xf numFmtId="4" fontId="7" fillId="0" borderId="9" xfId="0" applyNumberFormat="1" applyFont="1" applyFill="1" applyBorder="1"/>
    <xf numFmtId="0" fontId="9" fillId="0" borderId="9" xfId="0" applyFont="1" applyFill="1" applyBorder="1" applyAlignment="1">
      <alignment horizontal="left"/>
    </xf>
    <xf numFmtId="4" fontId="4" fillId="0" borderId="9" xfId="0" applyNumberFormat="1" applyFont="1" applyFill="1" applyBorder="1"/>
    <xf numFmtId="4" fontId="7" fillId="0" borderId="23" xfId="0" applyNumberFormat="1" applyFont="1" applyFill="1" applyBorder="1"/>
    <xf numFmtId="4" fontId="7" fillId="0" borderId="23" xfId="0" applyNumberFormat="1" applyFont="1" applyBorder="1"/>
    <xf numFmtId="0" fontId="5" fillId="6" borderId="24" xfId="0" applyFont="1" applyFill="1" applyBorder="1" applyAlignment="1">
      <alignment horizontal="center" wrapText="1"/>
    </xf>
    <xf numFmtId="0" fontId="5" fillId="7" borderId="29" xfId="0" applyFont="1" applyFill="1" applyBorder="1" applyAlignment="1">
      <alignment horizontal="center" wrapText="1"/>
    </xf>
    <xf numFmtId="0" fontId="5" fillId="6" borderId="30" xfId="0" applyFont="1" applyFill="1" applyBorder="1" applyAlignment="1">
      <alignment horizontal="center" wrapText="1"/>
    </xf>
    <xf numFmtId="0" fontId="5" fillId="7" borderId="31" xfId="0" applyFont="1" applyFill="1" applyBorder="1" applyAlignment="1">
      <alignment horizontal="center" wrapText="1"/>
    </xf>
    <xf numFmtId="0" fontId="5" fillId="6" borderId="23" xfId="0" applyFont="1" applyFill="1" applyBorder="1" applyAlignment="1">
      <alignment horizontal="center"/>
    </xf>
    <xf numFmtId="0" fontId="5" fillId="6" borderId="24" xfId="0" applyFont="1" applyFill="1" applyBorder="1" applyAlignment="1">
      <alignment horizontal="center"/>
    </xf>
    <xf numFmtId="0" fontId="5" fillId="5" borderId="29" xfId="0" applyFont="1" applyFill="1" applyBorder="1" applyAlignment="1">
      <alignment horizontal="center"/>
    </xf>
    <xf numFmtId="0" fontId="5" fillId="6" borderId="23" xfId="0" applyFont="1" applyFill="1" applyBorder="1" applyAlignment="1">
      <alignment horizontal="center" wrapText="1"/>
    </xf>
    <xf numFmtId="4" fontId="12" fillId="0" borderId="23" xfId="0" applyNumberFormat="1" applyFont="1" applyBorder="1"/>
    <xf numFmtId="4" fontId="12" fillId="0" borderId="23" xfId="0" applyNumberFormat="1" applyFont="1" applyFill="1" applyBorder="1"/>
    <xf numFmtId="4" fontId="12" fillId="0" borderId="17" xfId="0" applyNumberFormat="1" applyFont="1" applyBorder="1"/>
    <xf numFmtId="4" fontId="12" fillId="0" borderId="9" xfId="0" applyNumberFormat="1" applyFont="1" applyFill="1" applyBorder="1"/>
    <xf numFmtId="0" fontId="9" fillId="0" borderId="23" xfId="0" applyFont="1" applyBorder="1"/>
    <xf numFmtId="0" fontId="9" fillId="0" borderId="23" xfId="0" applyFont="1" applyFill="1" applyBorder="1"/>
    <xf numFmtId="0" fontId="5" fillId="5" borderId="32" xfId="0" applyFont="1" applyFill="1" applyBorder="1" applyAlignment="1">
      <alignment horizontal="right"/>
    </xf>
    <xf numFmtId="0" fontId="5" fillId="2" borderId="32" xfId="0" applyFont="1" applyFill="1" applyBorder="1" applyAlignment="1">
      <alignment horizontal="center"/>
    </xf>
    <xf numFmtId="0" fontId="9" fillId="0" borderId="33" xfId="0" applyFont="1" applyBorder="1"/>
    <xf numFmtId="0" fontId="5" fillId="5" borderId="21" xfId="0" applyFont="1" applyFill="1" applyBorder="1" applyAlignment="1">
      <alignment horizontal="center"/>
    </xf>
    <xf numFmtId="0" fontId="9" fillId="0" borderId="34" xfId="0" applyFont="1" applyBorder="1"/>
    <xf numFmtId="0" fontId="11" fillId="0" borderId="34" xfId="0" applyFont="1" applyBorder="1"/>
    <xf numFmtId="0" fontId="9" fillId="0" borderId="34" xfId="0" applyFont="1" applyFill="1" applyBorder="1"/>
    <xf numFmtId="0" fontId="0" fillId="0" borderId="8" xfId="0" applyBorder="1"/>
    <xf numFmtId="4" fontId="0" fillId="0" borderId="0" xfId="0" applyNumberFormat="1"/>
    <xf numFmtId="0" fontId="1" fillId="3" borderId="2" xfId="0" applyFont="1" applyFill="1" applyBorder="1" applyAlignment="1">
      <alignment horizontal="center"/>
    </xf>
    <xf numFmtId="0" fontId="1" fillId="3" borderId="27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27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26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22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3" borderId="18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9" fillId="0" borderId="8" xfId="0" applyFont="1" applyBorder="1" applyAlignment="1">
      <alignment horizontal="left"/>
    </xf>
    <xf numFmtId="0" fontId="9" fillId="0" borderId="23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9" fillId="0" borderId="35" xfId="0" applyFont="1" applyBorder="1" applyAlignment="1">
      <alignment horizontal="left"/>
    </xf>
    <xf numFmtId="0" fontId="9" fillId="0" borderId="33" xfId="0" applyFont="1" applyBorder="1" applyAlignment="1">
      <alignment horizontal="left"/>
    </xf>
    <xf numFmtId="0" fontId="0" fillId="0" borderId="9" xfId="0" applyBorder="1" applyAlignment="1">
      <alignment horizontal="left"/>
    </xf>
    <xf numFmtId="0" fontId="10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/>
    </xf>
    <xf numFmtId="0" fontId="9" fillId="0" borderId="2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85"/>
  <sheetViews>
    <sheetView tabSelected="1" workbookViewId="0">
      <selection activeCell="A8" sqref="A8"/>
    </sheetView>
  </sheetViews>
  <sheetFormatPr baseColWidth="10" defaultRowHeight="15"/>
  <cols>
    <col min="1" max="1" width="36.28515625" customWidth="1"/>
    <col min="2" max="2" width="13.140625" customWidth="1"/>
    <col min="3" max="5" width="10.85546875" customWidth="1"/>
    <col min="6" max="6" width="12.28515625" customWidth="1"/>
    <col min="7" max="7" width="12.140625" customWidth="1"/>
    <col min="8" max="11" width="10.85546875" customWidth="1"/>
    <col min="12" max="12" width="12.85546875" customWidth="1"/>
    <col min="13" max="13" width="12.140625" customWidth="1"/>
    <col min="14" max="14" width="1.42578125" customWidth="1"/>
    <col min="17" max="17" width="13.140625" customWidth="1"/>
    <col min="18" max="18" width="13.28515625" customWidth="1"/>
    <col min="19" max="19" width="1.42578125" customWidth="1"/>
    <col min="21" max="21" width="28.5703125" customWidth="1"/>
    <col min="22" max="22" width="11.42578125" customWidth="1"/>
  </cols>
  <sheetData>
    <row r="1" spans="1:22" ht="21" thickBot="1">
      <c r="A1" s="82" t="s">
        <v>178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</row>
    <row r="2" spans="1:22" ht="15.75" thickTop="1">
      <c r="A2" s="31"/>
      <c r="B2" s="31"/>
      <c r="C2" s="68" t="s">
        <v>0</v>
      </c>
      <c r="D2" s="69"/>
      <c r="E2" s="69"/>
      <c r="F2" s="70"/>
      <c r="G2" s="71"/>
      <c r="H2" s="72" t="s">
        <v>1</v>
      </c>
      <c r="I2" s="73"/>
      <c r="J2" s="74"/>
      <c r="K2" s="75"/>
      <c r="L2" s="76"/>
      <c r="M2" s="22"/>
      <c r="O2" s="77" t="s">
        <v>38</v>
      </c>
      <c r="P2" s="78"/>
      <c r="Q2" s="78"/>
      <c r="R2" s="79"/>
    </row>
    <row r="3" spans="1:22" ht="39">
      <c r="A3" s="32" t="s">
        <v>2</v>
      </c>
      <c r="B3" s="32"/>
      <c r="C3" s="1" t="s">
        <v>3</v>
      </c>
      <c r="D3" s="49" t="s">
        <v>175</v>
      </c>
      <c r="E3" s="52" t="s">
        <v>176</v>
      </c>
      <c r="F3" s="3" t="s">
        <v>6</v>
      </c>
      <c r="G3" s="4" t="s">
        <v>9</v>
      </c>
      <c r="H3" s="25" t="s">
        <v>10</v>
      </c>
      <c r="I3" s="3" t="s">
        <v>141</v>
      </c>
      <c r="J3" s="3" t="s">
        <v>11</v>
      </c>
      <c r="K3" s="2" t="s">
        <v>142</v>
      </c>
      <c r="L3" s="4" t="s">
        <v>12</v>
      </c>
      <c r="M3" s="23" t="s">
        <v>13</v>
      </c>
      <c r="O3" s="25" t="s">
        <v>4</v>
      </c>
      <c r="P3" s="2" t="s">
        <v>5</v>
      </c>
      <c r="Q3" s="3" t="s">
        <v>7</v>
      </c>
      <c r="R3" s="26" t="s">
        <v>8</v>
      </c>
      <c r="T3" s="81"/>
      <c r="U3" s="81"/>
    </row>
    <row r="4" spans="1:22" ht="15.75" thickBot="1">
      <c r="A4" s="32"/>
      <c r="B4" s="60"/>
      <c r="C4" s="5"/>
      <c r="D4" s="50"/>
      <c r="E4" s="50"/>
      <c r="F4" s="7"/>
      <c r="G4" s="8"/>
      <c r="H4" s="9"/>
      <c r="I4" s="45"/>
      <c r="J4" s="7"/>
      <c r="K4" s="47"/>
      <c r="L4" s="8"/>
      <c r="M4" s="23"/>
      <c r="O4" s="27"/>
      <c r="P4" s="6"/>
      <c r="Q4" s="6"/>
      <c r="R4" s="28"/>
    </row>
    <row r="5" spans="1:22" ht="36" thickTop="1" thickBot="1">
      <c r="A5" s="59" t="s">
        <v>14</v>
      </c>
      <c r="B5" s="62" t="s">
        <v>143</v>
      </c>
      <c r="C5" s="10" t="s">
        <v>15</v>
      </c>
      <c r="D5" s="51" t="s">
        <v>15</v>
      </c>
      <c r="E5" s="51" t="s">
        <v>15</v>
      </c>
      <c r="F5" s="11" t="s">
        <v>15</v>
      </c>
      <c r="G5" s="12" t="s">
        <v>15</v>
      </c>
      <c r="H5" s="13" t="s">
        <v>15</v>
      </c>
      <c r="I5" s="46" t="s">
        <v>15</v>
      </c>
      <c r="J5" s="14" t="s">
        <v>15</v>
      </c>
      <c r="K5" s="48" t="s">
        <v>15</v>
      </c>
      <c r="L5" s="15" t="s">
        <v>15</v>
      </c>
      <c r="M5" s="24" t="s">
        <v>15</v>
      </c>
      <c r="O5" s="29" t="s">
        <v>16</v>
      </c>
      <c r="P5" s="11" t="s">
        <v>17</v>
      </c>
      <c r="Q5" s="11" t="s">
        <v>16</v>
      </c>
      <c r="R5" s="30" t="s">
        <v>17</v>
      </c>
      <c r="T5" s="80" t="s">
        <v>40</v>
      </c>
      <c r="U5" s="80"/>
      <c r="V5" s="20" t="s">
        <v>39</v>
      </c>
    </row>
    <row r="6" spans="1:22" ht="15.75" thickTop="1">
      <c r="A6" s="63" t="s">
        <v>71</v>
      </c>
      <c r="B6" s="61" t="s">
        <v>155</v>
      </c>
      <c r="C6" s="44">
        <v>14633</v>
      </c>
      <c r="D6" s="53"/>
      <c r="E6" s="53"/>
      <c r="F6" s="17">
        <v>10367</v>
      </c>
      <c r="G6" s="18">
        <f>SUM(C6:F6)</f>
        <v>25000</v>
      </c>
      <c r="H6" s="55">
        <f t="shared" ref="H6:H7" si="0">+C6*0.12</f>
        <v>1755.96</v>
      </c>
      <c r="I6" s="55"/>
      <c r="J6" s="16">
        <f t="shared" ref="J6:J7" si="1">+C6*0.03</f>
        <v>438.99</v>
      </c>
      <c r="K6" s="16"/>
      <c r="L6" s="18">
        <f t="shared" ref="L6:L7" si="2">+H6+J6</f>
        <v>2194.9499999999998</v>
      </c>
      <c r="M6" s="19">
        <f t="shared" ref="M6:M35" si="3">+G6-L6</f>
        <v>22805.05</v>
      </c>
      <c r="O6" s="16">
        <f t="shared" ref="O6:O7" si="4">+C6/30*40</f>
        <v>19510.666666666664</v>
      </c>
      <c r="P6" s="17">
        <f t="shared" ref="P6:P7" si="5">+C6/30*20</f>
        <v>9755.3333333333321</v>
      </c>
      <c r="Q6" s="16">
        <f t="shared" ref="Q6:Q7" si="6">+F6/30*40</f>
        <v>13822.666666666666</v>
      </c>
      <c r="R6" s="16">
        <f t="shared" ref="R6:R7" si="7">+F6/30*20</f>
        <v>6911.333333333333</v>
      </c>
      <c r="T6" s="87" t="s">
        <v>74</v>
      </c>
      <c r="U6" s="88"/>
      <c r="V6" s="34" t="s">
        <v>42</v>
      </c>
    </row>
    <row r="7" spans="1:22">
      <c r="A7" s="63" t="s">
        <v>72</v>
      </c>
      <c r="B7" s="57" t="s">
        <v>156</v>
      </c>
      <c r="C7" s="44">
        <v>14633</v>
      </c>
      <c r="D7" s="53"/>
      <c r="E7" s="53"/>
      <c r="F7" s="17">
        <v>10367</v>
      </c>
      <c r="G7" s="18">
        <f>SUM(C7:F7)</f>
        <v>25000</v>
      </c>
      <c r="H7" s="55">
        <f t="shared" si="0"/>
        <v>1755.96</v>
      </c>
      <c r="I7" s="55"/>
      <c r="J7" s="16">
        <f t="shared" si="1"/>
        <v>438.99</v>
      </c>
      <c r="K7" s="55"/>
      <c r="L7" s="18">
        <f t="shared" si="2"/>
        <v>2194.9499999999998</v>
      </c>
      <c r="M7" s="19">
        <f t="shared" si="3"/>
        <v>22805.05</v>
      </c>
      <c r="O7" s="16">
        <f t="shared" si="4"/>
        <v>19510.666666666664</v>
      </c>
      <c r="P7" s="17">
        <f t="shared" si="5"/>
        <v>9755.3333333333321</v>
      </c>
      <c r="Q7" s="16">
        <f t="shared" si="6"/>
        <v>13822.666666666666</v>
      </c>
      <c r="R7" s="16">
        <f t="shared" si="7"/>
        <v>6911.333333333333</v>
      </c>
      <c r="T7" s="84" t="s">
        <v>74</v>
      </c>
      <c r="U7" s="85"/>
      <c r="V7" s="34" t="s">
        <v>42</v>
      </c>
    </row>
    <row r="8" spans="1:22">
      <c r="A8" s="63" t="s">
        <v>64</v>
      </c>
      <c r="B8" s="57" t="s">
        <v>145</v>
      </c>
      <c r="C8" s="44">
        <v>17063</v>
      </c>
      <c r="D8" s="53"/>
      <c r="E8" s="53"/>
      <c r="F8" s="17">
        <v>5937</v>
      </c>
      <c r="G8" s="18">
        <f>SUM(C8:F8)</f>
        <v>23000</v>
      </c>
      <c r="H8" s="55">
        <f>+C8*0.12</f>
        <v>2047.56</v>
      </c>
      <c r="I8" s="55"/>
      <c r="J8" s="16">
        <f>+C8*0.03</f>
        <v>511.89</v>
      </c>
      <c r="K8" s="55"/>
      <c r="L8" s="18">
        <f>+H8+J8</f>
        <v>2559.4499999999998</v>
      </c>
      <c r="M8" s="19">
        <f t="shared" si="3"/>
        <v>20440.55</v>
      </c>
      <c r="O8" s="16">
        <f>+C8/30*40</f>
        <v>22750.666666666664</v>
      </c>
      <c r="P8" s="17">
        <f>+C8/30*20</f>
        <v>11375.333333333332</v>
      </c>
      <c r="Q8" s="16">
        <f>+F8/30*40</f>
        <v>7916</v>
      </c>
      <c r="R8" s="16">
        <f>+F8/30*20</f>
        <v>3958</v>
      </c>
      <c r="T8" s="84" t="s">
        <v>65</v>
      </c>
      <c r="U8" s="85"/>
      <c r="V8" s="33" t="s">
        <v>42</v>
      </c>
    </row>
    <row r="9" spans="1:22">
      <c r="A9" s="63" t="s">
        <v>177</v>
      </c>
      <c r="B9" s="57" t="s">
        <v>145</v>
      </c>
      <c r="C9" s="44">
        <v>17063</v>
      </c>
      <c r="D9" s="53"/>
      <c r="E9" s="53"/>
      <c r="F9" s="17">
        <v>22937</v>
      </c>
      <c r="G9" s="18">
        <f>SUM(C9:F9)</f>
        <v>40000</v>
      </c>
      <c r="H9" s="55">
        <f>+C9*0.12</f>
        <v>2047.56</v>
      </c>
      <c r="I9" s="55"/>
      <c r="J9" s="16">
        <f>+C9*0.03</f>
        <v>511.89</v>
      </c>
      <c r="K9" s="55"/>
      <c r="L9" s="18">
        <f>+H9+J9</f>
        <v>2559.4499999999998</v>
      </c>
      <c r="M9" s="19">
        <f t="shared" si="3"/>
        <v>37440.550000000003</v>
      </c>
      <c r="O9" s="16">
        <f>+C9/30*40</f>
        <v>22750.666666666664</v>
      </c>
      <c r="P9" s="17">
        <f>+C9/30*20</f>
        <v>11375.333333333332</v>
      </c>
      <c r="Q9" s="16">
        <f>+F9/30*40</f>
        <v>30582.666666666668</v>
      </c>
      <c r="R9" s="16">
        <f>+F9/30*20</f>
        <v>15291.333333333334</v>
      </c>
      <c r="T9" s="84" t="s">
        <v>137</v>
      </c>
      <c r="U9" s="85"/>
      <c r="V9" s="34" t="s">
        <v>137</v>
      </c>
    </row>
    <row r="10" spans="1:22">
      <c r="A10" s="63" t="s">
        <v>116</v>
      </c>
      <c r="B10" s="57" t="s">
        <v>164</v>
      </c>
      <c r="C10" s="44">
        <v>14633</v>
      </c>
      <c r="D10" s="53"/>
      <c r="E10" s="53"/>
      <c r="F10" s="17">
        <v>23367</v>
      </c>
      <c r="G10" s="18">
        <f>SUM(C10:F10)</f>
        <v>38000</v>
      </c>
      <c r="H10" s="55">
        <f t="shared" ref="H10:H11" si="8">+C10*0.12</f>
        <v>1755.96</v>
      </c>
      <c r="I10" s="55"/>
      <c r="J10" s="16">
        <f>+C10*0.03</f>
        <v>438.99</v>
      </c>
      <c r="K10" s="55"/>
      <c r="L10" s="18">
        <f>+H10+J10</f>
        <v>2194.9499999999998</v>
      </c>
      <c r="M10" s="19">
        <f t="shared" si="3"/>
        <v>35805.050000000003</v>
      </c>
      <c r="O10" s="16">
        <f>+C10/30*40</f>
        <v>19510.666666666664</v>
      </c>
      <c r="P10" s="17">
        <f>+C10/30*20</f>
        <v>9755.3333333333321</v>
      </c>
      <c r="Q10" s="16">
        <f>+F10/30*40</f>
        <v>31156</v>
      </c>
      <c r="R10" s="16">
        <f>+F10/30*20</f>
        <v>15578</v>
      </c>
      <c r="T10" s="84" t="s">
        <v>117</v>
      </c>
      <c r="U10" s="85"/>
      <c r="V10" s="34" t="s">
        <v>115</v>
      </c>
    </row>
    <row r="11" spans="1:22">
      <c r="A11" s="63" t="s">
        <v>18</v>
      </c>
      <c r="B11" s="57" t="s">
        <v>168</v>
      </c>
      <c r="C11" s="44">
        <v>14633</v>
      </c>
      <c r="D11" s="53"/>
      <c r="E11" s="53"/>
      <c r="F11" s="17">
        <v>7545</v>
      </c>
      <c r="G11" s="18">
        <f t="shared" ref="G11:G76" si="9">SUM(C11:F11)</f>
        <v>22178</v>
      </c>
      <c r="H11" s="55">
        <f t="shared" si="8"/>
        <v>1755.96</v>
      </c>
      <c r="I11" s="55"/>
      <c r="J11" s="16">
        <f t="shared" ref="J11:J76" si="10">+C11*0.03</f>
        <v>438.99</v>
      </c>
      <c r="K11" s="55"/>
      <c r="L11" s="18">
        <f t="shared" ref="L11:L76" si="11">+H11+J11</f>
        <v>2194.9499999999998</v>
      </c>
      <c r="M11" s="19">
        <f t="shared" si="3"/>
        <v>19983.05</v>
      </c>
      <c r="O11" s="16">
        <f t="shared" ref="O11:O76" si="12">+C11/30*40</f>
        <v>19510.666666666664</v>
      </c>
      <c r="P11" s="17">
        <f t="shared" ref="P11:P76" si="13">+C11/30*20</f>
        <v>9755.3333333333321</v>
      </c>
      <c r="Q11" s="16">
        <f t="shared" ref="Q11:Q76" si="14">+F11/30*40</f>
        <v>10060</v>
      </c>
      <c r="R11" s="16">
        <f t="shared" ref="R11:R76" si="15">+F11/30*20</f>
        <v>5030</v>
      </c>
      <c r="T11" s="86" t="s">
        <v>63</v>
      </c>
      <c r="U11" s="86"/>
      <c r="V11" s="21" t="s">
        <v>55</v>
      </c>
    </row>
    <row r="12" spans="1:22">
      <c r="A12" s="64" t="s">
        <v>19</v>
      </c>
      <c r="B12" s="57" t="s">
        <v>153</v>
      </c>
      <c r="C12" s="44">
        <v>14633</v>
      </c>
      <c r="D12" s="53"/>
      <c r="E12" s="53"/>
      <c r="F12" s="17">
        <v>7367</v>
      </c>
      <c r="G12" s="18">
        <f t="shared" si="9"/>
        <v>22000</v>
      </c>
      <c r="H12" s="55">
        <f t="shared" ref="H12:H76" si="16">+C12*0.12</f>
        <v>1755.96</v>
      </c>
      <c r="I12" s="55"/>
      <c r="J12" s="16">
        <f t="shared" si="10"/>
        <v>438.99</v>
      </c>
      <c r="K12" s="55"/>
      <c r="L12" s="18">
        <f t="shared" si="11"/>
        <v>2194.9499999999998</v>
      </c>
      <c r="M12" s="19">
        <f t="shared" si="3"/>
        <v>19805.05</v>
      </c>
      <c r="O12" s="16">
        <f t="shared" si="12"/>
        <v>19510.666666666664</v>
      </c>
      <c r="P12" s="17">
        <f t="shared" si="13"/>
        <v>9755.3333333333321</v>
      </c>
      <c r="Q12" s="16">
        <f t="shared" si="14"/>
        <v>9822.6666666666661</v>
      </c>
      <c r="R12" s="16">
        <f t="shared" si="15"/>
        <v>4911.333333333333</v>
      </c>
      <c r="T12" s="86" t="s">
        <v>62</v>
      </c>
      <c r="U12" s="86"/>
      <c r="V12" s="21" t="s">
        <v>61</v>
      </c>
    </row>
    <row r="13" spans="1:22">
      <c r="A13" s="64" t="s">
        <v>73</v>
      </c>
      <c r="B13" s="57" t="s">
        <v>157</v>
      </c>
      <c r="C13" s="44">
        <v>14633</v>
      </c>
      <c r="D13" s="53"/>
      <c r="E13" s="53"/>
      <c r="F13" s="17">
        <v>5367</v>
      </c>
      <c r="G13" s="18">
        <f t="shared" si="9"/>
        <v>20000</v>
      </c>
      <c r="H13" s="55">
        <f t="shared" si="16"/>
        <v>1755.96</v>
      </c>
      <c r="I13" s="55"/>
      <c r="J13" s="16">
        <f t="shared" si="10"/>
        <v>438.99</v>
      </c>
      <c r="K13" s="55"/>
      <c r="L13" s="18">
        <f t="shared" si="11"/>
        <v>2194.9499999999998</v>
      </c>
      <c r="M13" s="19">
        <f t="shared" si="3"/>
        <v>17805.05</v>
      </c>
      <c r="O13" s="16">
        <f t="shared" si="12"/>
        <v>19510.666666666664</v>
      </c>
      <c r="P13" s="17">
        <f t="shared" si="13"/>
        <v>9755.3333333333321</v>
      </c>
      <c r="Q13" s="16">
        <f t="shared" si="14"/>
        <v>7156</v>
      </c>
      <c r="R13" s="16">
        <f t="shared" si="15"/>
        <v>3578</v>
      </c>
      <c r="T13" s="84" t="s">
        <v>74</v>
      </c>
      <c r="U13" s="85"/>
      <c r="V13" s="34" t="s">
        <v>42</v>
      </c>
    </row>
    <row r="14" spans="1:22">
      <c r="A14" s="64" t="s">
        <v>108</v>
      </c>
      <c r="B14" s="57" t="s">
        <v>147</v>
      </c>
      <c r="C14" s="44">
        <v>14633</v>
      </c>
      <c r="D14" s="53"/>
      <c r="E14" s="53"/>
      <c r="F14" s="17">
        <v>5367</v>
      </c>
      <c r="G14" s="18">
        <f t="shared" si="9"/>
        <v>20000</v>
      </c>
      <c r="H14" s="55">
        <f t="shared" si="16"/>
        <v>1755.96</v>
      </c>
      <c r="I14" s="55"/>
      <c r="J14" s="16">
        <f t="shared" si="10"/>
        <v>438.99</v>
      </c>
      <c r="K14" s="55"/>
      <c r="L14" s="18">
        <f t="shared" si="11"/>
        <v>2194.9499999999998</v>
      </c>
      <c r="M14" s="19">
        <f t="shared" si="3"/>
        <v>17805.05</v>
      </c>
      <c r="O14" s="16">
        <f t="shared" si="12"/>
        <v>19510.666666666664</v>
      </c>
      <c r="P14" s="17">
        <f t="shared" si="13"/>
        <v>9755.3333333333321</v>
      </c>
      <c r="Q14" s="16">
        <f t="shared" si="14"/>
        <v>7156</v>
      </c>
      <c r="R14" s="16">
        <f t="shared" si="15"/>
        <v>3578</v>
      </c>
      <c r="T14" s="84" t="s">
        <v>109</v>
      </c>
      <c r="U14" s="85"/>
      <c r="V14" s="34" t="s">
        <v>61</v>
      </c>
    </row>
    <row r="15" spans="1:22">
      <c r="A15" s="64" t="s">
        <v>88</v>
      </c>
      <c r="B15" s="57" t="s">
        <v>154</v>
      </c>
      <c r="C15" s="44">
        <v>14633</v>
      </c>
      <c r="D15" s="53"/>
      <c r="E15" s="53"/>
      <c r="F15" s="17">
        <v>10367</v>
      </c>
      <c r="G15" s="18">
        <f t="shared" si="9"/>
        <v>25000</v>
      </c>
      <c r="H15" s="55">
        <f t="shared" si="16"/>
        <v>1755.96</v>
      </c>
      <c r="I15" s="55"/>
      <c r="J15" s="16">
        <f t="shared" si="10"/>
        <v>438.99</v>
      </c>
      <c r="K15" s="55"/>
      <c r="L15" s="18">
        <f t="shared" si="11"/>
        <v>2194.9499999999998</v>
      </c>
      <c r="M15" s="19">
        <f t="shared" si="3"/>
        <v>22805.05</v>
      </c>
      <c r="O15" s="16">
        <f t="shared" si="12"/>
        <v>19510.666666666664</v>
      </c>
      <c r="P15" s="17">
        <f t="shared" si="13"/>
        <v>9755.3333333333321</v>
      </c>
      <c r="Q15" s="16">
        <f t="shared" si="14"/>
        <v>13822.666666666666</v>
      </c>
      <c r="R15" s="16">
        <f t="shared" si="15"/>
        <v>6911.333333333333</v>
      </c>
      <c r="T15" s="84" t="s">
        <v>89</v>
      </c>
      <c r="U15" s="85"/>
      <c r="V15" s="34" t="s">
        <v>51</v>
      </c>
    </row>
    <row r="16" spans="1:22">
      <c r="A16" s="64" t="s">
        <v>118</v>
      </c>
      <c r="B16" s="57" t="s">
        <v>145</v>
      </c>
      <c r="C16" s="44">
        <v>14633</v>
      </c>
      <c r="D16" s="53"/>
      <c r="E16" s="53"/>
      <c r="F16" s="17">
        <v>10367</v>
      </c>
      <c r="G16" s="18">
        <f t="shared" si="9"/>
        <v>25000</v>
      </c>
      <c r="H16" s="55">
        <f t="shared" si="16"/>
        <v>1755.96</v>
      </c>
      <c r="I16" s="55"/>
      <c r="J16" s="16">
        <f t="shared" si="10"/>
        <v>438.99</v>
      </c>
      <c r="K16" s="55"/>
      <c r="L16" s="18">
        <f t="shared" si="11"/>
        <v>2194.9499999999998</v>
      </c>
      <c r="M16" s="19">
        <f t="shared" si="3"/>
        <v>22805.05</v>
      </c>
      <c r="O16" s="16">
        <f t="shared" si="12"/>
        <v>19510.666666666664</v>
      </c>
      <c r="P16" s="17">
        <f t="shared" si="13"/>
        <v>9755.3333333333321</v>
      </c>
      <c r="Q16" s="16">
        <f t="shared" si="14"/>
        <v>13822.666666666666</v>
      </c>
      <c r="R16" s="16">
        <f t="shared" si="15"/>
        <v>6911.333333333333</v>
      </c>
      <c r="T16" s="84" t="s">
        <v>121</v>
      </c>
      <c r="U16" s="85"/>
      <c r="V16" s="34" t="s">
        <v>119</v>
      </c>
    </row>
    <row r="17" spans="1:22">
      <c r="A17" s="64" t="s">
        <v>75</v>
      </c>
      <c r="B17" s="57" t="s">
        <v>149</v>
      </c>
      <c r="C17" s="44">
        <v>17063</v>
      </c>
      <c r="D17" s="53">
        <v>624</v>
      </c>
      <c r="E17" s="53"/>
      <c r="F17" s="17">
        <v>19333</v>
      </c>
      <c r="G17" s="18">
        <f t="shared" si="9"/>
        <v>37020</v>
      </c>
      <c r="H17" s="55">
        <f t="shared" si="16"/>
        <v>2047.56</v>
      </c>
      <c r="I17" s="55"/>
      <c r="J17" s="16">
        <f t="shared" si="10"/>
        <v>511.89</v>
      </c>
      <c r="K17" s="55">
        <v>3109.14</v>
      </c>
      <c r="L17" s="18">
        <f t="shared" si="11"/>
        <v>2559.4499999999998</v>
      </c>
      <c r="M17" s="19">
        <f t="shared" si="3"/>
        <v>34460.550000000003</v>
      </c>
      <c r="O17" s="16">
        <f t="shared" si="12"/>
        <v>22750.666666666664</v>
      </c>
      <c r="P17" s="17">
        <f t="shared" si="13"/>
        <v>11375.333333333332</v>
      </c>
      <c r="Q17" s="16">
        <f t="shared" si="14"/>
        <v>25777.333333333332</v>
      </c>
      <c r="R17" s="16">
        <f t="shared" si="15"/>
        <v>12888.666666666666</v>
      </c>
      <c r="T17" s="84" t="s">
        <v>74</v>
      </c>
      <c r="U17" s="85"/>
      <c r="V17" s="34" t="s">
        <v>42</v>
      </c>
    </row>
    <row r="18" spans="1:22">
      <c r="A18" s="64" t="s">
        <v>123</v>
      </c>
      <c r="B18" s="57" t="s">
        <v>154</v>
      </c>
      <c r="C18" s="44">
        <v>14633</v>
      </c>
      <c r="D18" s="53"/>
      <c r="E18" s="53"/>
      <c r="F18" s="17">
        <v>12367</v>
      </c>
      <c r="G18" s="18">
        <f t="shared" si="9"/>
        <v>27000</v>
      </c>
      <c r="H18" s="55">
        <f t="shared" si="16"/>
        <v>1755.96</v>
      </c>
      <c r="I18" s="55"/>
      <c r="J18" s="16">
        <f t="shared" si="10"/>
        <v>438.99</v>
      </c>
      <c r="K18" s="55"/>
      <c r="L18" s="18">
        <f t="shared" si="11"/>
        <v>2194.9499999999998</v>
      </c>
      <c r="M18" s="19">
        <f t="shared" si="3"/>
        <v>24805.05</v>
      </c>
      <c r="O18" s="16">
        <f t="shared" si="12"/>
        <v>19510.666666666664</v>
      </c>
      <c r="P18" s="17">
        <f t="shared" si="13"/>
        <v>9755.3333333333321</v>
      </c>
      <c r="Q18" s="16">
        <f t="shared" si="14"/>
        <v>16489.333333333336</v>
      </c>
      <c r="R18" s="16">
        <f t="shared" si="15"/>
        <v>8244.6666666666679</v>
      </c>
      <c r="T18" s="84" t="s">
        <v>124</v>
      </c>
      <c r="U18" s="85"/>
      <c r="V18" s="34" t="s">
        <v>119</v>
      </c>
    </row>
    <row r="19" spans="1:22">
      <c r="A19" s="64" t="s">
        <v>99</v>
      </c>
      <c r="B19" s="57" t="s">
        <v>149</v>
      </c>
      <c r="C19" s="44">
        <v>17063</v>
      </c>
      <c r="D19" s="53">
        <v>624</v>
      </c>
      <c r="E19" s="53"/>
      <c r="F19" s="17">
        <v>10247</v>
      </c>
      <c r="G19" s="18">
        <f t="shared" si="9"/>
        <v>27934</v>
      </c>
      <c r="H19" s="55"/>
      <c r="I19" s="55">
        <v>1365.04</v>
      </c>
      <c r="J19" s="16">
        <f t="shared" si="10"/>
        <v>511.89</v>
      </c>
      <c r="K19" s="55">
        <v>3109.14</v>
      </c>
      <c r="L19" s="18">
        <f t="shared" si="11"/>
        <v>511.89</v>
      </c>
      <c r="M19" s="19">
        <f t="shared" si="3"/>
        <v>27422.11</v>
      </c>
      <c r="O19" s="16">
        <f t="shared" si="12"/>
        <v>22750.666666666664</v>
      </c>
      <c r="P19" s="17">
        <f t="shared" si="13"/>
        <v>11375.333333333332</v>
      </c>
      <c r="Q19" s="16">
        <f t="shared" si="14"/>
        <v>13662.666666666666</v>
      </c>
      <c r="R19" s="16">
        <f t="shared" si="15"/>
        <v>6831.333333333333</v>
      </c>
      <c r="T19" s="84" t="s">
        <v>100</v>
      </c>
      <c r="U19" s="85"/>
      <c r="V19" s="34" t="s">
        <v>53</v>
      </c>
    </row>
    <row r="20" spans="1:22">
      <c r="A20" s="64" t="s">
        <v>20</v>
      </c>
      <c r="B20" s="57" t="s">
        <v>144</v>
      </c>
      <c r="C20" s="44">
        <v>14633</v>
      </c>
      <c r="D20" s="53"/>
      <c r="E20" s="53"/>
      <c r="F20" s="17">
        <v>2367</v>
      </c>
      <c r="G20" s="18">
        <f t="shared" si="9"/>
        <v>17000</v>
      </c>
      <c r="H20" s="55">
        <f t="shared" si="16"/>
        <v>1755.96</v>
      </c>
      <c r="I20" s="55"/>
      <c r="J20" s="16">
        <f t="shared" si="10"/>
        <v>438.99</v>
      </c>
      <c r="K20" s="55"/>
      <c r="L20" s="18">
        <f t="shared" si="11"/>
        <v>2194.9499999999998</v>
      </c>
      <c r="M20" s="19">
        <f t="shared" si="3"/>
        <v>14805.05</v>
      </c>
      <c r="O20" s="16">
        <f t="shared" si="12"/>
        <v>19510.666666666664</v>
      </c>
      <c r="P20" s="17">
        <f t="shared" si="13"/>
        <v>9755.3333333333321</v>
      </c>
      <c r="Q20" s="16">
        <f t="shared" si="14"/>
        <v>3156</v>
      </c>
      <c r="R20" s="16">
        <f t="shared" si="15"/>
        <v>1578</v>
      </c>
      <c r="T20" s="86" t="s">
        <v>60</v>
      </c>
      <c r="U20" s="86"/>
      <c r="V20" s="21" t="s">
        <v>59</v>
      </c>
    </row>
    <row r="21" spans="1:22">
      <c r="A21" s="64" t="s">
        <v>128</v>
      </c>
      <c r="B21" s="57" t="s">
        <v>149</v>
      </c>
      <c r="C21" s="44">
        <v>17063</v>
      </c>
      <c r="D21" s="53"/>
      <c r="E21" s="53"/>
      <c r="F21" s="17">
        <v>20497</v>
      </c>
      <c r="G21" s="18">
        <f t="shared" si="9"/>
        <v>37560</v>
      </c>
      <c r="H21" s="55">
        <f t="shared" si="16"/>
        <v>2047.56</v>
      </c>
      <c r="I21" s="55"/>
      <c r="J21" s="16">
        <f t="shared" si="10"/>
        <v>511.89</v>
      </c>
      <c r="K21" s="55"/>
      <c r="L21" s="18">
        <f t="shared" si="11"/>
        <v>2559.4499999999998</v>
      </c>
      <c r="M21" s="19">
        <f t="shared" si="3"/>
        <v>35000.550000000003</v>
      </c>
      <c r="O21" s="16">
        <f t="shared" si="12"/>
        <v>22750.666666666664</v>
      </c>
      <c r="P21" s="17">
        <f t="shared" si="13"/>
        <v>11375.333333333332</v>
      </c>
      <c r="Q21" s="16">
        <f t="shared" si="14"/>
        <v>27329.333333333336</v>
      </c>
      <c r="R21" s="16">
        <f t="shared" si="15"/>
        <v>13664.666666666668</v>
      </c>
      <c r="T21" s="84" t="s">
        <v>129</v>
      </c>
      <c r="U21" s="85"/>
      <c r="V21" s="34" t="s">
        <v>130</v>
      </c>
    </row>
    <row r="22" spans="1:22">
      <c r="A22" s="63" t="s">
        <v>90</v>
      </c>
      <c r="B22" s="57" t="s">
        <v>156</v>
      </c>
      <c r="C22" s="44">
        <v>17063</v>
      </c>
      <c r="D22" s="53"/>
      <c r="E22" s="53"/>
      <c r="F22" s="17">
        <v>25497</v>
      </c>
      <c r="G22" s="18">
        <f t="shared" si="9"/>
        <v>42560</v>
      </c>
      <c r="H22" s="55">
        <f t="shared" si="16"/>
        <v>2047.56</v>
      </c>
      <c r="I22" s="55"/>
      <c r="J22" s="16">
        <f t="shared" si="10"/>
        <v>511.89</v>
      </c>
      <c r="K22" s="55"/>
      <c r="L22" s="18">
        <f t="shared" si="11"/>
        <v>2559.4499999999998</v>
      </c>
      <c r="M22" s="19">
        <f t="shared" si="3"/>
        <v>40000.550000000003</v>
      </c>
      <c r="O22" s="16">
        <f t="shared" si="12"/>
        <v>22750.666666666664</v>
      </c>
      <c r="P22" s="17">
        <f t="shared" si="13"/>
        <v>11375.333333333332</v>
      </c>
      <c r="Q22" s="16">
        <f t="shared" si="14"/>
        <v>33996</v>
      </c>
      <c r="R22" s="16">
        <f t="shared" si="15"/>
        <v>16998</v>
      </c>
      <c r="T22" s="84" t="s">
        <v>89</v>
      </c>
      <c r="U22" s="85"/>
      <c r="V22" s="34" t="s">
        <v>51</v>
      </c>
    </row>
    <row r="23" spans="1:22">
      <c r="A23" s="63" t="s">
        <v>21</v>
      </c>
      <c r="B23" s="57" t="s">
        <v>153</v>
      </c>
      <c r="C23" s="44">
        <v>14633</v>
      </c>
      <c r="D23" s="53"/>
      <c r="E23" s="53"/>
      <c r="F23" s="17">
        <v>16367</v>
      </c>
      <c r="G23" s="18">
        <f t="shared" si="9"/>
        <v>31000</v>
      </c>
      <c r="H23" s="55">
        <f t="shared" si="16"/>
        <v>1755.96</v>
      </c>
      <c r="I23" s="55"/>
      <c r="J23" s="16">
        <f t="shared" si="10"/>
        <v>438.99</v>
      </c>
      <c r="K23" s="55"/>
      <c r="L23" s="18">
        <f t="shared" si="11"/>
        <v>2194.9499999999998</v>
      </c>
      <c r="M23" s="19">
        <f t="shared" si="3"/>
        <v>28805.05</v>
      </c>
      <c r="O23" s="16">
        <f t="shared" si="12"/>
        <v>19510.666666666664</v>
      </c>
      <c r="P23" s="17">
        <f t="shared" si="13"/>
        <v>9755.3333333333321</v>
      </c>
      <c r="Q23" s="16">
        <f t="shared" si="14"/>
        <v>21822.666666666668</v>
      </c>
      <c r="R23" s="16">
        <f t="shared" si="15"/>
        <v>10911.333333333334</v>
      </c>
      <c r="T23" s="86" t="s">
        <v>48</v>
      </c>
      <c r="U23" s="86"/>
      <c r="V23" s="21" t="s">
        <v>42</v>
      </c>
    </row>
    <row r="24" spans="1:22">
      <c r="A24" s="63" t="s">
        <v>86</v>
      </c>
      <c r="B24" s="57" t="s">
        <v>155</v>
      </c>
      <c r="C24" s="44">
        <v>17063</v>
      </c>
      <c r="D24" s="53"/>
      <c r="E24" s="53"/>
      <c r="F24" s="17">
        <v>6937</v>
      </c>
      <c r="G24" s="18">
        <f t="shared" si="9"/>
        <v>24000</v>
      </c>
      <c r="H24" s="55">
        <f t="shared" si="16"/>
        <v>2047.56</v>
      </c>
      <c r="I24" s="55"/>
      <c r="J24" s="16">
        <f t="shared" si="10"/>
        <v>511.89</v>
      </c>
      <c r="K24" s="55"/>
      <c r="L24" s="18">
        <f t="shared" si="11"/>
        <v>2559.4499999999998</v>
      </c>
      <c r="M24" s="19">
        <f t="shared" si="3"/>
        <v>21440.55</v>
      </c>
      <c r="O24" s="16">
        <f t="shared" si="12"/>
        <v>22750.666666666664</v>
      </c>
      <c r="P24" s="17">
        <f t="shared" si="13"/>
        <v>11375.333333333332</v>
      </c>
      <c r="Q24" s="16">
        <f t="shared" si="14"/>
        <v>9249.3333333333321</v>
      </c>
      <c r="R24" s="16">
        <f t="shared" si="15"/>
        <v>4624.6666666666661</v>
      </c>
      <c r="T24" s="84" t="s">
        <v>87</v>
      </c>
      <c r="U24" s="85"/>
      <c r="V24" s="34" t="s">
        <v>51</v>
      </c>
    </row>
    <row r="25" spans="1:22">
      <c r="A25" s="63" t="s">
        <v>22</v>
      </c>
      <c r="B25" s="57" t="s">
        <v>147</v>
      </c>
      <c r="C25" s="44">
        <v>17063</v>
      </c>
      <c r="D25" s="53"/>
      <c r="E25" s="53"/>
      <c r="F25" s="17">
        <v>22937</v>
      </c>
      <c r="G25" s="18">
        <f t="shared" si="9"/>
        <v>40000</v>
      </c>
      <c r="H25" s="55">
        <f t="shared" si="16"/>
        <v>2047.56</v>
      </c>
      <c r="I25" s="55"/>
      <c r="J25" s="16">
        <f t="shared" si="10"/>
        <v>511.89</v>
      </c>
      <c r="K25" s="55"/>
      <c r="L25" s="18">
        <f t="shared" si="11"/>
        <v>2559.4499999999998</v>
      </c>
      <c r="M25" s="19">
        <f t="shared" si="3"/>
        <v>37440.550000000003</v>
      </c>
      <c r="O25" s="16">
        <f t="shared" si="12"/>
        <v>22750.666666666664</v>
      </c>
      <c r="P25" s="17">
        <f t="shared" si="13"/>
        <v>11375.333333333332</v>
      </c>
      <c r="Q25" s="16">
        <f t="shared" si="14"/>
        <v>30582.666666666668</v>
      </c>
      <c r="R25" s="16">
        <f t="shared" si="15"/>
        <v>15291.333333333334</v>
      </c>
      <c r="T25" s="86" t="s">
        <v>44</v>
      </c>
      <c r="U25" s="86"/>
      <c r="V25" s="21" t="s">
        <v>42</v>
      </c>
    </row>
    <row r="26" spans="1:22">
      <c r="A26" s="63" t="s">
        <v>110</v>
      </c>
      <c r="B26" s="57" t="s">
        <v>148</v>
      </c>
      <c r="C26" s="44">
        <v>14633</v>
      </c>
      <c r="D26" s="53"/>
      <c r="E26" s="53"/>
      <c r="F26" s="17">
        <v>5367</v>
      </c>
      <c r="G26" s="18">
        <f t="shared" si="9"/>
        <v>20000</v>
      </c>
      <c r="H26" s="55">
        <f t="shared" si="16"/>
        <v>1755.96</v>
      </c>
      <c r="I26" s="55"/>
      <c r="J26" s="16">
        <f t="shared" si="10"/>
        <v>438.99</v>
      </c>
      <c r="K26" s="55"/>
      <c r="L26" s="18">
        <f t="shared" si="11"/>
        <v>2194.9499999999998</v>
      </c>
      <c r="M26" s="19">
        <f t="shared" si="3"/>
        <v>17805.05</v>
      </c>
      <c r="O26" s="16">
        <f t="shared" si="12"/>
        <v>19510.666666666664</v>
      </c>
      <c r="P26" s="17">
        <f t="shared" si="13"/>
        <v>9755.3333333333321</v>
      </c>
      <c r="Q26" s="16">
        <f t="shared" si="14"/>
        <v>7156</v>
      </c>
      <c r="R26" s="16">
        <f t="shared" si="15"/>
        <v>3578</v>
      </c>
      <c r="T26" s="84" t="s">
        <v>109</v>
      </c>
      <c r="U26" s="85"/>
      <c r="V26" s="34" t="s">
        <v>61</v>
      </c>
    </row>
    <row r="27" spans="1:22">
      <c r="A27" s="63" t="s">
        <v>76</v>
      </c>
      <c r="B27" s="57" t="s">
        <v>148</v>
      </c>
      <c r="C27" s="44">
        <v>14633</v>
      </c>
      <c r="D27" s="53"/>
      <c r="E27" s="53"/>
      <c r="F27" s="17">
        <v>12867</v>
      </c>
      <c r="G27" s="18">
        <f t="shared" si="9"/>
        <v>27500</v>
      </c>
      <c r="H27" s="55">
        <f t="shared" si="16"/>
        <v>1755.96</v>
      </c>
      <c r="I27" s="55"/>
      <c r="J27" s="16">
        <f t="shared" si="10"/>
        <v>438.99</v>
      </c>
      <c r="K27" s="55"/>
      <c r="L27" s="18">
        <f t="shared" si="11"/>
        <v>2194.9499999999998</v>
      </c>
      <c r="M27" s="19">
        <f t="shared" si="3"/>
        <v>25305.05</v>
      </c>
      <c r="O27" s="16">
        <f t="shared" si="12"/>
        <v>19510.666666666664</v>
      </c>
      <c r="P27" s="17">
        <f t="shared" si="13"/>
        <v>9755.3333333333321</v>
      </c>
      <c r="Q27" s="16">
        <f t="shared" si="14"/>
        <v>17156</v>
      </c>
      <c r="R27" s="16">
        <f t="shared" si="15"/>
        <v>8578</v>
      </c>
      <c r="T27" s="84" t="s">
        <v>74</v>
      </c>
      <c r="U27" s="85"/>
      <c r="V27" s="34" t="s">
        <v>42</v>
      </c>
    </row>
    <row r="28" spans="1:22">
      <c r="A28" s="63" t="s">
        <v>126</v>
      </c>
      <c r="B28" s="57" t="s">
        <v>153</v>
      </c>
      <c r="C28" s="44">
        <v>14633</v>
      </c>
      <c r="D28" s="53"/>
      <c r="E28" s="53"/>
      <c r="F28" s="17">
        <v>13367</v>
      </c>
      <c r="G28" s="18">
        <f t="shared" si="9"/>
        <v>28000</v>
      </c>
      <c r="H28" s="55">
        <f t="shared" si="16"/>
        <v>1755.96</v>
      </c>
      <c r="I28" s="55"/>
      <c r="J28" s="16">
        <f t="shared" si="10"/>
        <v>438.99</v>
      </c>
      <c r="K28" s="55"/>
      <c r="L28" s="18">
        <f t="shared" si="11"/>
        <v>2194.9499999999998</v>
      </c>
      <c r="M28" s="19">
        <f t="shared" si="3"/>
        <v>25805.05</v>
      </c>
      <c r="O28" s="16">
        <f t="shared" si="12"/>
        <v>19510.666666666664</v>
      </c>
      <c r="P28" s="17">
        <f t="shared" si="13"/>
        <v>9755.3333333333321</v>
      </c>
      <c r="Q28" s="16">
        <f t="shared" si="14"/>
        <v>17822.666666666668</v>
      </c>
      <c r="R28" s="16">
        <f t="shared" si="15"/>
        <v>8911.3333333333339</v>
      </c>
      <c r="T28" s="84" t="s">
        <v>127</v>
      </c>
      <c r="U28" s="85"/>
      <c r="V28" s="34" t="s">
        <v>119</v>
      </c>
    </row>
    <row r="29" spans="1:22">
      <c r="A29" s="63" t="s">
        <v>131</v>
      </c>
      <c r="B29" s="57" t="s">
        <v>150</v>
      </c>
      <c r="C29" s="44">
        <v>14633</v>
      </c>
      <c r="D29" s="53"/>
      <c r="E29" s="53"/>
      <c r="F29" s="17">
        <v>10367</v>
      </c>
      <c r="G29" s="18">
        <f t="shared" si="9"/>
        <v>25000</v>
      </c>
      <c r="H29" s="55">
        <f t="shared" si="16"/>
        <v>1755.96</v>
      </c>
      <c r="I29" s="55"/>
      <c r="J29" s="16">
        <f t="shared" si="10"/>
        <v>438.99</v>
      </c>
      <c r="K29" s="55"/>
      <c r="L29" s="18">
        <f t="shared" si="11"/>
        <v>2194.9499999999998</v>
      </c>
      <c r="M29" s="19">
        <f t="shared" si="3"/>
        <v>22805.05</v>
      </c>
      <c r="O29" s="16">
        <f t="shared" si="12"/>
        <v>19510.666666666664</v>
      </c>
      <c r="P29" s="17">
        <f t="shared" si="13"/>
        <v>9755.3333333333321</v>
      </c>
      <c r="Q29" s="16">
        <f t="shared" si="14"/>
        <v>13822.666666666666</v>
      </c>
      <c r="R29" s="16">
        <f t="shared" si="15"/>
        <v>6911.333333333333</v>
      </c>
      <c r="T29" s="84" t="s">
        <v>129</v>
      </c>
      <c r="U29" s="85"/>
      <c r="V29" s="34" t="s">
        <v>130</v>
      </c>
    </row>
    <row r="30" spans="1:22">
      <c r="A30" s="63" t="s">
        <v>106</v>
      </c>
      <c r="B30" s="57" t="s">
        <v>150</v>
      </c>
      <c r="C30" s="44">
        <v>14633</v>
      </c>
      <c r="D30" s="53"/>
      <c r="E30" s="53"/>
      <c r="F30" s="17">
        <v>8367</v>
      </c>
      <c r="G30" s="18">
        <f t="shared" si="9"/>
        <v>23000</v>
      </c>
      <c r="H30" s="55">
        <f t="shared" si="16"/>
        <v>1755.96</v>
      </c>
      <c r="I30" s="55"/>
      <c r="J30" s="16">
        <f t="shared" si="10"/>
        <v>438.99</v>
      </c>
      <c r="K30" s="55"/>
      <c r="L30" s="18">
        <f t="shared" si="11"/>
        <v>2194.9499999999998</v>
      </c>
      <c r="M30" s="19">
        <f t="shared" si="3"/>
        <v>20805.05</v>
      </c>
      <c r="O30" s="16">
        <f t="shared" si="12"/>
        <v>19510.666666666664</v>
      </c>
      <c r="P30" s="17">
        <f t="shared" si="13"/>
        <v>9755.3333333333321</v>
      </c>
      <c r="Q30" s="16">
        <f t="shared" si="14"/>
        <v>11156</v>
      </c>
      <c r="R30" s="16">
        <f t="shared" si="15"/>
        <v>5578</v>
      </c>
      <c r="T30" s="84" t="s">
        <v>107</v>
      </c>
      <c r="U30" s="85"/>
      <c r="V30" s="34" t="s">
        <v>56</v>
      </c>
    </row>
    <row r="31" spans="1:22">
      <c r="A31" s="63" t="s">
        <v>23</v>
      </c>
      <c r="B31" s="57" t="s">
        <v>163</v>
      </c>
      <c r="C31" s="44">
        <v>14633</v>
      </c>
      <c r="D31" s="53"/>
      <c r="E31" s="53"/>
      <c r="F31" s="17">
        <v>5367</v>
      </c>
      <c r="G31" s="18">
        <f t="shared" si="9"/>
        <v>20000</v>
      </c>
      <c r="H31" s="55">
        <f t="shared" si="16"/>
        <v>1755.96</v>
      </c>
      <c r="I31" s="55"/>
      <c r="J31" s="16">
        <f t="shared" si="10"/>
        <v>438.99</v>
      </c>
      <c r="K31" s="55"/>
      <c r="L31" s="18">
        <f t="shared" si="11"/>
        <v>2194.9499999999998</v>
      </c>
      <c r="M31" s="19">
        <f t="shared" si="3"/>
        <v>17805.05</v>
      </c>
      <c r="O31" s="16">
        <f t="shared" si="12"/>
        <v>19510.666666666664</v>
      </c>
      <c r="P31" s="17">
        <f t="shared" si="13"/>
        <v>9755.3333333333321</v>
      </c>
      <c r="Q31" s="16">
        <f t="shared" si="14"/>
        <v>7156</v>
      </c>
      <c r="R31" s="16">
        <f t="shared" si="15"/>
        <v>3578</v>
      </c>
      <c r="T31" s="86" t="s">
        <v>50</v>
      </c>
      <c r="U31" s="86"/>
      <c r="V31" s="21" t="s">
        <v>51</v>
      </c>
    </row>
    <row r="32" spans="1:22">
      <c r="A32" s="63" t="s">
        <v>138</v>
      </c>
      <c r="B32" s="57" t="s">
        <v>160</v>
      </c>
      <c r="C32" s="44">
        <v>14633</v>
      </c>
      <c r="D32" s="53"/>
      <c r="E32" s="53"/>
      <c r="F32" s="17">
        <v>7562</v>
      </c>
      <c r="G32" s="18">
        <f t="shared" si="9"/>
        <v>22195</v>
      </c>
      <c r="H32" s="55">
        <f t="shared" si="16"/>
        <v>1755.96</v>
      </c>
      <c r="I32" s="55"/>
      <c r="J32" s="16">
        <f t="shared" si="10"/>
        <v>438.99</v>
      </c>
      <c r="K32" s="55"/>
      <c r="L32" s="18">
        <f t="shared" si="11"/>
        <v>2194.9499999999998</v>
      </c>
      <c r="M32" s="19">
        <f t="shared" si="3"/>
        <v>20000.05</v>
      </c>
      <c r="O32" s="16">
        <f t="shared" si="12"/>
        <v>19510.666666666664</v>
      </c>
      <c r="P32" s="17">
        <f t="shared" si="13"/>
        <v>9755.3333333333321</v>
      </c>
      <c r="Q32" s="16">
        <f t="shared" si="14"/>
        <v>10082.666666666666</v>
      </c>
      <c r="R32" s="16">
        <f t="shared" si="15"/>
        <v>5041.333333333333</v>
      </c>
      <c r="T32" s="84" t="s">
        <v>137</v>
      </c>
      <c r="U32" s="85"/>
      <c r="V32" s="34" t="s">
        <v>137</v>
      </c>
    </row>
    <row r="33" spans="1:22">
      <c r="A33" s="63" t="s">
        <v>77</v>
      </c>
      <c r="B33" s="57" t="s">
        <v>158</v>
      </c>
      <c r="C33" s="44">
        <v>14633</v>
      </c>
      <c r="D33" s="53"/>
      <c r="E33" s="53"/>
      <c r="F33" s="17">
        <v>10367</v>
      </c>
      <c r="G33" s="18">
        <f>SUM(C33:F33)</f>
        <v>25000</v>
      </c>
      <c r="H33" s="55">
        <f>+C33*0.12</f>
        <v>1755.96</v>
      </c>
      <c r="I33" s="55"/>
      <c r="J33" s="16">
        <f>+C33*0.03</f>
        <v>438.99</v>
      </c>
      <c r="K33" s="55"/>
      <c r="L33" s="18">
        <f>+H33+J33</f>
        <v>2194.9499999999998</v>
      </c>
      <c r="M33" s="19">
        <f t="shared" si="3"/>
        <v>22805.05</v>
      </c>
      <c r="O33" s="16">
        <f>+C33/30*40</f>
        <v>19510.666666666664</v>
      </c>
      <c r="P33" s="17">
        <f>+C33/30*20</f>
        <v>9755.3333333333321</v>
      </c>
      <c r="Q33" s="16">
        <f>+F33/30*40</f>
        <v>13822.666666666666</v>
      </c>
      <c r="R33" s="16">
        <f>+F33/30*20</f>
        <v>6911.333333333333</v>
      </c>
      <c r="T33" s="84" t="s">
        <v>74</v>
      </c>
      <c r="U33" s="85"/>
      <c r="V33" s="34" t="s">
        <v>42</v>
      </c>
    </row>
    <row r="34" spans="1:22">
      <c r="A34" s="63" t="s">
        <v>24</v>
      </c>
      <c r="B34" s="57" t="s">
        <v>168</v>
      </c>
      <c r="C34" s="44">
        <v>14633</v>
      </c>
      <c r="D34" s="53"/>
      <c r="E34" s="53"/>
      <c r="F34" s="17">
        <v>2367</v>
      </c>
      <c r="G34" s="18">
        <f t="shared" si="9"/>
        <v>17000</v>
      </c>
      <c r="H34" s="55">
        <f t="shared" si="16"/>
        <v>1755.96</v>
      </c>
      <c r="I34" s="55"/>
      <c r="J34" s="16">
        <f t="shared" si="10"/>
        <v>438.99</v>
      </c>
      <c r="K34" s="55"/>
      <c r="L34" s="18">
        <f t="shared" si="11"/>
        <v>2194.9499999999998</v>
      </c>
      <c r="M34" s="19">
        <f t="shared" si="3"/>
        <v>14805.05</v>
      </c>
      <c r="O34" s="16">
        <f t="shared" si="12"/>
        <v>19510.666666666664</v>
      </c>
      <c r="P34" s="17">
        <f t="shared" si="13"/>
        <v>9755.3333333333321</v>
      </c>
      <c r="Q34" s="16">
        <f t="shared" si="14"/>
        <v>3156</v>
      </c>
      <c r="R34" s="16">
        <f t="shared" si="15"/>
        <v>1578</v>
      </c>
      <c r="T34" s="86" t="s">
        <v>58</v>
      </c>
      <c r="U34" s="86"/>
      <c r="V34" s="21" t="s">
        <v>59</v>
      </c>
    </row>
    <row r="35" spans="1:22">
      <c r="A35" s="63" t="s">
        <v>25</v>
      </c>
      <c r="B35" s="57" t="s">
        <v>149</v>
      </c>
      <c r="C35" s="44">
        <v>14633</v>
      </c>
      <c r="D35" s="53"/>
      <c r="E35" s="53"/>
      <c r="F35" s="17">
        <v>9562</v>
      </c>
      <c r="G35" s="18">
        <f t="shared" si="9"/>
        <v>24195</v>
      </c>
      <c r="H35" s="55">
        <f t="shared" si="16"/>
        <v>1755.96</v>
      </c>
      <c r="I35" s="55"/>
      <c r="J35" s="16">
        <f t="shared" si="10"/>
        <v>438.99</v>
      </c>
      <c r="K35" s="55"/>
      <c r="L35" s="18">
        <f t="shared" si="11"/>
        <v>2194.9499999999998</v>
      </c>
      <c r="M35" s="19">
        <f t="shared" si="3"/>
        <v>22000.05</v>
      </c>
      <c r="O35" s="16">
        <f t="shared" si="12"/>
        <v>19510.666666666664</v>
      </c>
      <c r="P35" s="17">
        <f t="shared" si="13"/>
        <v>9755.3333333333321</v>
      </c>
      <c r="Q35" s="16">
        <f t="shared" si="14"/>
        <v>12749.333333333334</v>
      </c>
      <c r="R35" s="16">
        <f t="shared" si="15"/>
        <v>6374.666666666667</v>
      </c>
      <c r="T35" s="86" t="s">
        <v>44</v>
      </c>
      <c r="U35" s="86"/>
      <c r="V35" s="21" t="s">
        <v>42</v>
      </c>
    </row>
    <row r="36" spans="1:22">
      <c r="A36" s="63" t="s">
        <v>91</v>
      </c>
      <c r="B36" s="57" t="s">
        <v>155</v>
      </c>
      <c r="C36" s="44">
        <v>17063</v>
      </c>
      <c r="D36" s="53"/>
      <c r="E36" s="53"/>
      <c r="F36" s="17">
        <v>30937</v>
      </c>
      <c r="G36" s="18">
        <f t="shared" si="9"/>
        <v>48000</v>
      </c>
      <c r="H36" s="55">
        <f t="shared" si="16"/>
        <v>2047.56</v>
      </c>
      <c r="I36" s="55"/>
      <c r="J36" s="16">
        <f t="shared" si="10"/>
        <v>511.89</v>
      </c>
      <c r="K36" s="55"/>
      <c r="L36" s="18">
        <f t="shared" si="11"/>
        <v>2559.4499999999998</v>
      </c>
      <c r="M36" s="19">
        <f t="shared" ref="M36:M67" si="17">+G36-L36</f>
        <v>45440.55</v>
      </c>
      <c r="O36" s="16">
        <f t="shared" si="12"/>
        <v>22750.666666666664</v>
      </c>
      <c r="P36" s="17">
        <f t="shared" si="13"/>
        <v>11375.333333333332</v>
      </c>
      <c r="Q36" s="16">
        <f t="shared" si="14"/>
        <v>41249.333333333336</v>
      </c>
      <c r="R36" s="16">
        <f t="shared" si="15"/>
        <v>20624.666666666668</v>
      </c>
      <c r="T36" s="84" t="s">
        <v>89</v>
      </c>
      <c r="U36" s="85"/>
      <c r="V36" s="34" t="s">
        <v>51</v>
      </c>
    </row>
    <row r="37" spans="1:22">
      <c r="A37" s="63" t="s">
        <v>26</v>
      </c>
      <c r="B37" s="57" t="s">
        <v>148</v>
      </c>
      <c r="C37" s="44">
        <v>14633</v>
      </c>
      <c r="D37" s="53"/>
      <c r="E37" s="53"/>
      <c r="F37" s="17">
        <v>10367</v>
      </c>
      <c r="G37" s="18">
        <f t="shared" si="9"/>
        <v>25000</v>
      </c>
      <c r="H37" s="55">
        <f t="shared" si="16"/>
        <v>1755.96</v>
      </c>
      <c r="I37" s="55"/>
      <c r="J37" s="16">
        <f t="shared" si="10"/>
        <v>438.99</v>
      </c>
      <c r="K37" s="55"/>
      <c r="L37" s="18">
        <f t="shared" si="11"/>
        <v>2194.9499999999998</v>
      </c>
      <c r="M37" s="19">
        <f t="shared" si="17"/>
        <v>22805.05</v>
      </c>
      <c r="O37" s="16">
        <f t="shared" si="12"/>
        <v>19510.666666666664</v>
      </c>
      <c r="P37" s="17">
        <f t="shared" si="13"/>
        <v>9755.3333333333321</v>
      </c>
      <c r="Q37" s="16">
        <f t="shared" si="14"/>
        <v>13822.666666666666</v>
      </c>
      <c r="R37" s="16">
        <f t="shared" si="15"/>
        <v>6911.333333333333</v>
      </c>
      <c r="T37" s="86" t="s">
        <v>43</v>
      </c>
      <c r="U37" s="86"/>
      <c r="V37" s="21" t="s">
        <v>42</v>
      </c>
    </row>
    <row r="38" spans="1:22">
      <c r="A38" s="63" t="s">
        <v>27</v>
      </c>
      <c r="B38" s="57" t="s">
        <v>151</v>
      </c>
      <c r="C38" s="44">
        <v>14633</v>
      </c>
      <c r="D38" s="53"/>
      <c r="E38" s="53"/>
      <c r="F38" s="17">
        <v>26367</v>
      </c>
      <c r="G38" s="18">
        <f t="shared" si="9"/>
        <v>41000</v>
      </c>
      <c r="H38" s="55">
        <f t="shared" si="16"/>
        <v>1755.96</v>
      </c>
      <c r="I38" s="55"/>
      <c r="J38" s="16">
        <f t="shared" si="10"/>
        <v>438.99</v>
      </c>
      <c r="K38" s="55"/>
      <c r="L38" s="18">
        <f t="shared" si="11"/>
        <v>2194.9499999999998</v>
      </c>
      <c r="M38" s="19">
        <f t="shared" si="17"/>
        <v>38805.050000000003</v>
      </c>
      <c r="O38" s="16">
        <f t="shared" si="12"/>
        <v>19510.666666666664</v>
      </c>
      <c r="P38" s="17">
        <f t="shared" si="13"/>
        <v>9755.3333333333321</v>
      </c>
      <c r="Q38" s="16">
        <f t="shared" si="14"/>
        <v>35156</v>
      </c>
      <c r="R38" s="16">
        <f t="shared" si="15"/>
        <v>17578</v>
      </c>
      <c r="T38" s="86" t="s">
        <v>46</v>
      </c>
      <c r="U38" s="86"/>
      <c r="V38" s="21" t="s">
        <v>42</v>
      </c>
    </row>
    <row r="39" spans="1:22">
      <c r="A39" s="63" t="s">
        <v>78</v>
      </c>
      <c r="B39" s="57" t="s">
        <v>159</v>
      </c>
      <c r="C39" s="44">
        <v>14633</v>
      </c>
      <c r="D39" s="53"/>
      <c r="E39" s="53"/>
      <c r="F39" s="17">
        <v>5367</v>
      </c>
      <c r="G39" s="18">
        <f t="shared" si="9"/>
        <v>20000</v>
      </c>
      <c r="H39" s="55">
        <f t="shared" si="16"/>
        <v>1755.96</v>
      </c>
      <c r="I39" s="55"/>
      <c r="J39" s="16">
        <f t="shared" si="10"/>
        <v>438.99</v>
      </c>
      <c r="K39" s="55"/>
      <c r="L39" s="18">
        <f t="shared" si="11"/>
        <v>2194.9499999999998</v>
      </c>
      <c r="M39" s="19">
        <f t="shared" si="17"/>
        <v>17805.05</v>
      </c>
      <c r="O39" s="16">
        <f t="shared" si="12"/>
        <v>19510.666666666664</v>
      </c>
      <c r="P39" s="17">
        <f t="shared" si="13"/>
        <v>9755.3333333333321</v>
      </c>
      <c r="Q39" s="16">
        <f t="shared" si="14"/>
        <v>7156</v>
      </c>
      <c r="R39" s="16">
        <f t="shared" si="15"/>
        <v>3578</v>
      </c>
      <c r="T39" s="84" t="s">
        <v>74</v>
      </c>
      <c r="U39" s="85"/>
      <c r="V39" s="34" t="s">
        <v>42</v>
      </c>
    </row>
    <row r="40" spans="1:22">
      <c r="A40" s="63" t="s">
        <v>101</v>
      </c>
      <c r="B40" s="57" t="s">
        <v>167</v>
      </c>
      <c r="C40" s="44">
        <v>14633</v>
      </c>
      <c r="D40" s="53"/>
      <c r="E40" s="53"/>
      <c r="F40" s="17">
        <v>6867</v>
      </c>
      <c r="G40" s="18">
        <f t="shared" si="9"/>
        <v>21500</v>
      </c>
      <c r="H40" s="55">
        <f t="shared" si="16"/>
        <v>1755.96</v>
      </c>
      <c r="I40" s="55"/>
      <c r="J40" s="16">
        <f t="shared" si="10"/>
        <v>438.99</v>
      </c>
      <c r="K40" s="55"/>
      <c r="L40" s="18">
        <f t="shared" si="11"/>
        <v>2194.9499999999998</v>
      </c>
      <c r="M40" s="19">
        <f t="shared" si="17"/>
        <v>19305.05</v>
      </c>
      <c r="O40" s="16">
        <f t="shared" si="12"/>
        <v>19510.666666666664</v>
      </c>
      <c r="P40" s="17">
        <f t="shared" si="13"/>
        <v>9755.3333333333321</v>
      </c>
      <c r="Q40" s="16">
        <f t="shared" si="14"/>
        <v>9156</v>
      </c>
      <c r="R40" s="16">
        <f t="shared" si="15"/>
        <v>4578</v>
      </c>
      <c r="T40" s="84" t="s">
        <v>102</v>
      </c>
      <c r="U40" s="85"/>
      <c r="V40" s="34" t="s">
        <v>103</v>
      </c>
    </row>
    <row r="41" spans="1:22">
      <c r="A41" s="63" t="s">
        <v>79</v>
      </c>
      <c r="B41" s="57" t="s">
        <v>160</v>
      </c>
      <c r="C41" s="44">
        <v>17063</v>
      </c>
      <c r="D41" s="53"/>
      <c r="E41" s="53"/>
      <c r="F41" s="17">
        <v>22937</v>
      </c>
      <c r="G41" s="18">
        <f t="shared" si="9"/>
        <v>40000</v>
      </c>
      <c r="H41" s="55">
        <f t="shared" si="16"/>
        <v>2047.56</v>
      </c>
      <c r="I41" s="55"/>
      <c r="J41" s="16">
        <f t="shared" si="10"/>
        <v>511.89</v>
      </c>
      <c r="K41" s="55"/>
      <c r="L41" s="18">
        <f t="shared" si="11"/>
        <v>2559.4499999999998</v>
      </c>
      <c r="M41" s="19">
        <f t="shared" si="17"/>
        <v>37440.550000000003</v>
      </c>
      <c r="O41" s="16">
        <f t="shared" si="12"/>
        <v>22750.666666666664</v>
      </c>
      <c r="P41" s="17">
        <f t="shared" si="13"/>
        <v>11375.333333333332</v>
      </c>
      <c r="Q41" s="16">
        <f t="shared" si="14"/>
        <v>30582.666666666668</v>
      </c>
      <c r="R41" s="16">
        <f t="shared" si="15"/>
        <v>15291.333333333334</v>
      </c>
      <c r="T41" s="84" t="s">
        <v>74</v>
      </c>
      <c r="U41" s="85"/>
      <c r="V41" s="34" t="s">
        <v>42</v>
      </c>
    </row>
    <row r="42" spans="1:22">
      <c r="A42" s="63" t="s">
        <v>28</v>
      </c>
      <c r="B42" s="57" t="s">
        <v>154</v>
      </c>
      <c r="C42" s="44">
        <v>14633</v>
      </c>
      <c r="D42" s="53"/>
      <c r="E42" s="53"/>
      <c r="F42" s="17">
        <v>4367</v>
      </c>
      <c r="G42" s="18">
        <f t="shared" si="9"/>
        <v>19000</v>
      </c>
      <c r="H42" s="55">
        <f t="shared" si="16"/>
        <v>1755.96</v>
      </c>
      <c r="I42" s="55"/>
      <c r="J42" s="16">
        <f t="shared" si="10"/>
        <v>438.99</v>
      </c>
      <c r="K42" s="55"/>
      <c r="L42" s="18">
        <f t="shared" si="11"/>
        <v>2194.9499999999998</v>
      </c>
      <c r="M42" s="19">
        <f t="shared" si="17"/>
        <v>16805.05</v>
      </c>
      <c r="O42" s="16">
        <f t="shared" si="12"/>
        <v>19510.666666666664</v>
      </c>
      <c r="P42" s="17">
        <f t="shared" si="13"/>
        <v>9755.3333333333321</v>
      </c>
      <c r="Q42" s="16">
        <f t="shared" si="14"/>
        <v>5822.6666666666661</v>
      </c>
      <c r="R42" s="16">
        <f t="shared" si="15"/>
        <v>2911.333333333333</v>
      </c>
      <c r="T42" s="86" t="s">
        <v>47</v>
      </c>
      <c r="U42" s="86"/>
      <c r="V42" s="21" t="s">
        <v>42</v>
      </c>
    </row>
    <row r="43" spans="1:22">
      <c r="A43" s="63" t="s">
        <v>80</v>
      </c>
      <c r="B43" s="57" t="s">
        <v>161</v>
      </c>
      <c r="C43" s="44">
        <v>17063</v>
      </c>
      <c r="D43" s="53"/>
      <c r="E43" s="53"/>
      <c r="F43" s="17">
        <v>12937</v>
      </c>
      <c r="G43" s="18">
        <f t="shared" si="9"/>
        <v>30000</v>
      </c>
      <c r="H43" s="55">
        <f t="shared" si="16"/>
        <v>2047.56</v>
      </c>
      <c r="I43" s="55"/>
      <c r="J43" s="16">
        <f t="shared" si="10"/>
        <v>511.89</v>
      </c>
      <c r="K43" s="55"/>
      <c r="L43" s="18">
        <f t="shared" si="11"/>
        <v>2559.4499999999998</v>
      </c>
      <c r="M43" s="19">
        <f t="shared" si="17"/>
        <v>27440.55</v>
      </c>
      <c r="O43" s="16">
        <f t="shared" si="12"/>
        <v>22750.666666666664</v>
      </c>
      <c r="P43" s="17">
        <f t="shared" si="13"/>
        <v>11375.333333333332</v>
      </c>
      <c r="Q43" s="16">
        <f t="shared" si="14"/>
        <v>17249.333333333336</v>
      </c>
      <c r="R43" s="16">
        <f t="shared" si="15"/>
        <v>8624.6666666666679</v>
      </c>
      <c r="T43" s="84" t="s">
        <v>74</v>
      </c>
      <c r="U43" s="85"/>
      <c r="V43" s="34" t="s">
        <v>42</v>
      </c>
    </row>
    <row r="44" spans="1:22">
      <c r="A44" s="63" t="s">
        <v>139</v>
      </c>
      <c r="B44" s="57" t="s">
        <v>162</v>
      </c>
      <c r="C44" s="44">
        <v>17063</v>
      </c>
      <c r="D44" s="53"/>
      <c r="E44" s="53"/>
      <c r="F44" s="17">
        <v>17937</v>
      </c>
      <c r="G44" s="18">
        <f t="shared" si="9"/>
        <v>35000</v>
      </c>
      <c r="H44" s="55">
        <f t="shared" si="16"/>
        <v>2047.56</v>
      </c>
      <c r="I44" s="55"/>
      <c r="J44" s="16">
        <f t="shared" si="10"/>
        <v>511.89</v>
      </c>
      <c r="K44" s="55"/>
      <c r="L44" s="18">
        <f t="shared" si="11"/>
        <v>2559.4499999999998</v>
      </c>
      <c r="M44" s="19">
        <f t="shared" si="17"/>
        <v>32440.55</v>
      </c>
      <c r="O44" s="16">
        <f t="shared" si="12"/>
        <v>22750.666666666664</v>
      </c>
      <c r="P44" s="17">
        <f t="shared" si="13"/>
        <v>11375.333333333332</v>
      </c>
      <c r="Q44" s="16">
        <f t="shared" si="14"/>
        <v>23916</v>
      </c>
      <c r="R44" s="16">
        <f t="shared" si="15"/>
        <v>11958</v>
      </c>
      <c r="T44" s="84" t="s">
        <v>140</v>
      </c>
      <c r="U44" s="85"/>
      <c r="V44" s="34" t="s">
        <v>137</v>
      </c>
    </row>
    <row r="45" spans="1:22">
      <c r="A45" s="63" t="s">
        <v>29</v>
      </c>
      <c r="B45" s="57" t="s">
        <v>153</v>
      </c>
      <c r="C45" s="44">
        <v>14633</v>
      </c>
      <c r="D45" s="53"/>
      <c r="E45" s="53"/>
      <c r="F45" s="17">
        <v>2367</v>
      </c>
      <c r="G45" s="18">
        <f t="shared" si="9"/>
        <v>17000</v>
      </c>
      <c r="H45" s="55">
        <f t="shared" si="16"/>
        <v>1755.96</v>
      </c>
      <c r="I45" s="55"/>
      <c r="J45" s="16">
        <f t="shared" si="10"/>
        <v>438.99</v>
      </c>
      <c r="K45" s="55"/>
      <c r="L45" s="18">
        <f t="shared" si="11"/>
        <v>2194.9499999999998</v>
      </c>
      <c r="M45" s="19">
        <f t="shared" si="17"/>
        <v>14805.05</v>
      </c>
      <c r="O45" s="16">
        <f t="shared" si="12"/>
        <v>19510.666666666664</v>
      </c>
      <c r="P45" s="17">
        <f t="shared" si="13"/>
        <v>9755.3333333333321</v>
      </c>
      <c r="Q45" s="16">
        <f t="shared" si="14"/>
        <v>3156</v>
      </c>
      <c r="R45" s="16">
        <f t="shared" si="15"/>
        <v>1578</v>
      </c>
      <c r="T45" s="86" t="s">
        <v>58</v>
      </c>
      <c r="U45" s="86"/>
      <c r="V45" s="21" t="s">
        <v>59</v>
      </c>
    </row>
    <row r="46" spans="1:22">
      <c r="A46" s="63" t="s">
        <v>92</v>
      </c>
      <c r="B46" s="57" t="s">
        <v>160</v>
      </c>
      <c r="C46" s="44">
        <v>17063</v>
      </c>
      <c r="D46" s="53"/>
      <c r="E46" s="53"/>
      <c r="F46" s="17">
        <v>12937</v>
      </c>
      <c r="G46" s="18">
        <f t="shared" si="9"/>
        <v>30000</v>
      </c>
      <c r="H46" s="55">
        <f t="shared" si="16"/>
        <v>2047.56</v>
      </c>
      <c r="I46" s="55"/>
      <c r="J46" s="16">
        <f t="shared" si="10"/>
        <v>511.89</v>
      </c>
      <c r="K46" s="55"/>
      <c r="L46" s="18">
        <f t="shared" si="11"/>
        <v>2559.4499999999998</v>
      </c>
      <c r="M46" s="19">
        <f t="shared" si="17"/>
        <v>27440.55</v>
      </c>
      <c r="O46" s="16">
        <f t="shared" si="12"/>
        <v>22750.666666666664</v>
      </c>
      <c r="P46" s="17">
        <f t="shared" si="13"/>
        <v>11375.333333333332</v>
      </c>
      <c r="Q46" s="16">
        <f t="shared" si="14"/>
        <v>17249.333333333336</v>
      </c>
      <c r="R46" s="16">
        <f t="shared" si="15"/>
        <v>8624.6666666666679</v>
      </c>
      <c r="T46" s="84" t="s">
        <v>89</v>
      </c>
      <c r="U46" s="85"/>
      <c r="V46" s="34" t="s">
        <v>51</v>
      </c>
    </row>
    <row r="47" spans="1:22">
      <c r="A47" s="63" t="s">
        <v>30</v>
      </c>
      <c r="B47" s="57" t="s">
        <v>144</v>
      </c>
      <c r="C47" s="44">
        <v>14633</v>
      </c>
      <c r="D47" s="53"/>
      <c r="E47" s="53"/>
      <c r="F47" s="17">
        <v>5367</v>
      </c>
      <c r="G47" s="18">
        <f t="shared" si="9"/>
        <v>20000</v>
      </c>
      <c r="H47" s="55">
        <f t="shared" si="16"/>
        <v>1755.96</v>
      </c>
      <c r="I47" s="55"/>
      <c r="J47" s="16">
        <f t="shared" si="10"/>
        <v>438.99</v>
      </c>
      <c r="K47" s="55"/>
      <c r="L47" s="18">
        <f t="shared" si="11"/>
        <v>2194.9499999999998</v>
      </c>
      <c r="M47" s="19">
        <f t="shared" si="17"/>
        <v>17805.05</v>
      </c>
      <c r="O47" s="16">
        <f t="shared" si="12"/>
        <v>19510.666666666664</v>
      </c>
      <c r="P47" s="17">
        <f t="shared" si="13"/>
        <v>9755.3333333333321</v>
      </c>
      <c r="Q47" s="16">
        <f t="shared" si="14"/>
        <v>7156</v>
      </c>
      <c r="R47" s="16">
        <f t="shared" si="15"/>
        <v>3578</v>
      </c>
      <c r="T47" s="86" t="s">
        <v>41</v>
      </c>
      <c r="U47" s="86"/>
      <c r="V47" s="21" t="s">
        <v>42</v>
      </c>
    </row>
    <row r="48" spans="1:22">
      <c r="A48" s="63" t="s">
        <v>31</v>
      </c>
      <c r="B48" s="57" t="s">
        <v>148</v>
      </c>
      <c r="C48" s="44">
        <v>14633</v>
      </c>
      <c r="D48" s="53"/>
      <c r="E48" s="53"/>
      <c r="F48" s="17">
        <v>13367</v>
      </c>
      <c r="G48" s="18">
        <f t="shared" si="9"/>
        <v>28000</v>
      </c>
      <c r="H48" s="55">
        <f t="shared" si="16"/>
        <v>1755.96</v>
      </c>
      <c r="I48" s="55"/>
      <c r="J48" s="16">
        <f t="shared" si="10"/>
        <v>438.99</v>
      </c>
      <c r="K48" s="55"/>
      <c r="L48" s="18">
        <f t="shared" si="11"/>
        <v>2194.9499999999998</v>
      </c>
      <c r="M48" s="19">
        <f t="shared" si="17"/>
        <v>25805.05</v>
      </c>
      <c r="O48" s="16">
        <f t="shared" si="12"/>
        <v>19510.666666666664</v>
      </c>
      <c r="P48" s="17">
        <f t="shared" si="13"/>
        <v>9755.3333333333321</v>
      </c>
      <c r="Q48" s="16">
        <f t="shared" si="14"/>
        <v>17822.666666666668</v>
      </c>
      <c r="R48" s="16">
        <f t="shared" si="15"/>
        <v>8911.3333333333339</v>
      </c>
      <c r="T48" s="86" t="s">
        <v>49</v>
      </c>
      <c r="U48" s="86"/>
      <c r="V48" s="21" t="s">
        <v>51</v>
      </c>
    </row>
    <row r="49" spans="1:22">
      <c r="A49" s="64" t="s">
        <v>93</v>
      </c>
      <c r="B49" s="57" t="s">
        <v>152</v>
      </c>
      <c r="C49" s="44">
        <v>17063</v>
      </c>
      <c r="D49" s="53"/>
      <c r="E49" s="53"/>
      <c r="F49" s="17">
        <v>7937</v>
      </c>
      <c r="G49" s="18">
        <f t="shared" si="9"/>
        <v>25000</v>
      </c>
      <c r="H49" s="55">
        <f t="shared" si="16"/>
        <v>2047.56</v>
      </c>
      <c r="I49" s="55"/>
      <c r="J49" s="16">
        <f t="shared" si="10"/>
        <v>511.89</v>
      </c>
      <c r="K49" s="55"/>
      <c r="L49" s="18">
        <f t="shared" si="11"/>
        <v>2559.4499999999998</v>
      </c>
      <c r="M49" s="19">
        <f t="shared" si="17"/>
        <v>22440.55</v>
      </c>
      <c r="O49" s="16">
        <f t="shared" si="12"/>
        <v>22750.666666666664</v>
      </c>
      <c r="P49" s="17">
        <f t="shared" si="13"/>
        <v>11375.333333333332</v>
      </c>
      <c r="Q49" s="16">
        <f t="shared" si="14"/>
        <v>10582.666666666666</v>
      </c>
      <c r="R49" s="16">
        <f t="shared" si="15"/>
        <v>5291.333333333333</v>
      </c>
      <c r="T49" s="84" t="s">
        <v>89</v>
      </c>
      <c r="U49" s="85"/>
      <c r="V49" s="34" t="s">
        <v>51</v>
      </c>
    </row>
    <row r="50" spans="1:22">
      <c r="A50" s="64" t="s">
        <v>94</v>
      </c>
      <c r="B50" s="57" t="s">
        <v>164</v>
      </c>
      <c r="C50" s="44">
        <v>14633</v>
      </c>
      <c r="D50" s="53">
        <v>624</v>
      </c>
      <c r="E50" s="53"/>
      <c r="F50" s="17">
        <v>8374</v>
      </c>
      <c r="G50" s="18">
        <f t="shared" si="9"/>
        <v>23631</v>
      </c>
      <c r="H50" s="55"/>
      <c r="I50" s="55">
        <v>1170.6400000000001</v>
      </c>
      <c r="J50" s="16">
        <f t="shared" si="10"/>
        <v>438.99</v>
      </c>
      <c r="K50" s="55">
        <v>2503.58</v>
      </c>
      <c r="L50" s="18">
        <f>SUM(H50:K50)</f>
        <v>4113.21</v>
      </c>
      <c r="M50" s="19">
        <f t="shared" si="17"/>
        <v>19517.79</v>
      </c>
      <c r="O50" s="16">
        <f t="shared" si="12"/>
        <v>19510.666666666664</v>
      </c>
      <c r="P50" s="17">
        <f t="shared" si="13"/>
        <v>9755.3333333333321</v>
      </c>
      <c r="Q50" s="16">
        <f t="shared" si="14"/>
        <v>11165.333333333332</v>
      </c>
      <c r="R50" s="16">
        <f t="shared" si="15"/>
        <v>5582.6666666666661</v>
      </c>
      <c r="T50" s="84" t="s">
        <v>89</v>
      </c>
      <c r="U50" s="85"/>
      <c r="V50" s="34" t="s">
        <v>51</v>
      </c>
    </row>
    <row r="51" spans="1:22">
      <c r="A51" s="64" t="s">
        <v>81</v>
      </c>
      <c r="B51" s="57" t="s">
        <v>154</v>
      </c>
      <c r="C51" s="44">
        <v>14633</v>
      </c>
      <c r="D51" s="53"/>
      <c r="E51" s="53"/>
      <c r="F51" s="17">
        <v>7562</v>
      </c>
      <c r="G51" s="18">
        <f t="shared" si="9"/>
        <v>22195</v>
      </c>
      <c r="H51" s="55">
        <f t="shared" si="16"/>
        <v>1755.96</v>
      </c>
      <c r="I51" s="55"/>
      <c r="J51" s="16">
        <f t="shared" si="10"/>
        <v>438.99</v>
      </c>
      <c r="K51" s="55"/>
      <c r="L51" s="18">
        <f>SUM(H51:K51)</f>
        <v>2194.9499999999998</v>
      </c>
      <c r="M51" s="19">
        <f t="shared" si="17"/>
        <v>20000.05</v>
      </c>
      <c r="O51" s="16">
        <f t="shared" si="12"/>
        <v>19510.666666666664</v>
      </c>
      <c r="P51" s="17">
        <f t="shared" si="13"/>
        <v>9755.3333333333321</v>
      </c>
      <c r="Q51" s="16">
        <f t="shared" si="14"/>
        <v>10082.666666666666</v>
      </c>
      <c r="R51" s="16">
        <f t="shared" si="15"/>
        <v>5041.333333333333</v>
      </c>
      <c r="T51" s="84" t="s">
        <v>82</v>
      </c>
      <c r="U51" s="85"/>
      <c r="V51" s="34" t="s">
        <v>42</v>
      </c>
    </row>
    <row r="52" spans="1:22">
      <c r="A52" s="64" t="s">
        <v>120</v>
      </c>
      <c r="B52" s="57" t="s">
        <v>149</v>
      </c>
      <c r="C52" s="44">
        <v>17063</v>
      </c>
      <c r="D52" s="53"/>
      <c r="E52" s="53"/>
      <c r="F52" s="17">
        <v>25496</v>
      </c>
      <c r="G52" s="18">
        <f t="shared" si="9"/>
        <v>42559</v>
      </c>
      <c r="H52" s="55">
        <f t="shared" si="16"/>
        <v>2047.56</v>
      </c>
      <c r="I52" s="55"/>
      <c r="J52" s="16">
        <f t="shared" si="10"/>
        <v>511.89</v>
      </c>
      <c r="K52" s="55"/>
      <c r="L52" s="18">
        <f t="shared" si="11"/>
        <v>2559.4499999999998</v>
      </c>
      <c r="M52" s="19">
        <f t="shared" si="17"/>
        <v>39999.550000000003</v>
      </c>
      <c r="O52" s="16">
        <f t="shared" si="12"/>
        <v>22750.666666666664</v>
      </c>
      <c r="P52" s="17">
        <f t="shared" si="13"/>
        <v>11375.333333333332</v>
      </c>
      <c r="Q52" s="16">
        <f t="shared" si="14"/>
        <v>33994.666666666664</v>
      </c>
      <c r="R52" s="16">
        <f t="shared" si="15"/>
        <v>16997.333333333332</v>
      </c>
      <c r="T52" s="84" t="s">
        <v>121</v>
      </c>
      <c r="U52" s="85"/>
      <c r="V52" s="34" t="s">
        <v>119</v>
      </c>
    </row>
    <row r="53" spans="1:22">
      <c r="A53" s="64" t="s">
        <v>111</v>
      </c>
      <c r="B53" s="57" t="s">
        <v>170</v>
      </c>
      <c r="C53" s="44">
        <v>14633</v>
      </c>
      <c r="D53" s="53"/>
      <c r="E53" s="53"/>
      <c r="F53" s="17">
        <v>10367</v>
      </c>
      <c r="G53" s="18">
        <f t="shared" si="9"/>
        <v>25000</v>
      </c>
      <c r="H53" s="55">
        <f t="shared" si="16"/>
        <v>1755.96</v>
      </c>
      <c r="I53" s="55"/>
      <c r="J53" s="16">
        <f t="shared" si="10"/>
        <v>438.99</v>
      </c>
      <c r="K53" s="55"/>
      <c r="L53" s="18">
        <f>+H53+J52</f>
        <v>2267.85</v>
      </c>
      <c r="M53" s="19">
        <f>+G53-L53</f>
        <v>22732.15</v>
      </c>
      <c r="N53" s="67">
        <f>SUM(H53:L53)</f>
        <v>4462.7999999999993</v>
      </c>
      <c r="O53" s="16">
        <f t="shared" si="12"/>
        <v>19510.666666666664</v>
      </c>
      <c r="P53" s="17">
        <f t="shared" si="13"/>
        <v>9755.3333333333321</v>
      </c>
      <c r="Q53" s="16">
        <f t="shared" si="14"/>
        <v>13822.666666666666</v>
      </c>
      <c r="R53" s="16">
        <f t="shared" si="15"/>
        <v>6911.333333333333</v>
      </c>
      <c r="T53" s="84" t="s">
        <v>109</v>
      </c>
      <c r="U53" s="85"/>
      <c r="V53" s="34" t="s">
        <v>61</v>
      </c>
    </row>
    <row r="54" spans="1:22">
      <c r="A54" s="64" t="s">
        <v>112</v>
      </c>
      <c r="B54" s="57" t="s">
        <v>171</v>
      </c>
      <c r="C54" s="44">
        <v>14633</v>
      </c>
      <c r="D54" s="53"/>
      <c r="E54" s="53"/>
      <c r="F54" s="17">
        <v>13367</v>
      </c>
      <c r="G54" s="18">
        <f t="shared" si="9"/>
        <v>28000</v>
      </c>
      <c r="H54" s="55">
        <f t="shared" si="16"/>
        <v>1755.96</v>
      </c>
      <c r="I54" s="55"/>
      <c r="J54" s="16">
        <f t="shared" si="10"/>
        <v>438.99</v>
      </c>
      <c r="K54" s="55"/>
      <c r="L54" s="18">
        <f t="shared" si="11"/>
        <v>2194.9499999999998</v>
      </c>
      <c r="M54" s="19">
        <f t="shared" si="17"/>
        <v>25805.05</v>
      </c>
      <c r="O54" s="16">
        <f t="shared" si="12"/>
        <v>19510.666666666664</v>
      </c>
      <c r="P54" s="17">
        <f t="shared" si="13"/>
        <v>9755.3333333333321</v>
      </c>
      <c r="Q54" s="16">
        <f t="shared" si="14"/>
        <v>17822.666666666668</v>
      </c>
      <c r="R54" s="16">
        <f t="shared" si="15"/>
        <v>8911.3333333333339</v>
      </c>
      <c r="T54" s="84" t="s">
        <v>109</v>
      </c>
      <c r="U54" s="85"/>
      <c r="V54" s="34" t="s">
        <v>61</v>
      </c>
    </row>
    <row r="55" spans="1:22">
      <c r="A55" s="64" t="s">
        <v>32</v>
      </c>
      <c r="B55" s="57" t="s">
        <v>169</v>
      </c>
      <c r="C55" s="44">
        <v>14633</v>
      </c>
      <c r="D55" s="53"/>
      <c r="E55" s="53"/>
      <c r="F55" s="17">
        <v>14367</v>
      </c>
      <c r="G55" s="18">
        <f t="shared" si="9"/>
        <v>29000</v>
      </c>
      <c r="H55" s="55">
        <f t="shared" si="16"/>
        <v>1755.96</v>
      </c>
      <c r="I55" s="55"/>
      <c r="J55" s="16">
        <f t="shared" si="10"/>
        <v>438.99</v>
      </c>
      <c r="K55" s="55"/>
      <c r="L55" s="18">
        <f t="shared" si="11"/>
        <v>2194.9499999999998</v>
      </c>
      <c r="M55" s="19">
        <f t="shared" si="17"/>
        <v>26805.05</v>
      </c>
      <c r="O55" s="16">
        <f t="shared" si="12"/>
        <v>19510.666666666664</v>
      </c>
      <c r="P55" s="17">
        <f t="shared" si="13"/>
        <v>9755.3333333333321</v>
      </c>
      <c r="Q55" s="16">
        <f t="shared" si="14"/>
        <v>19156</v>
      </c>
      <c r="R55" s="16">
        <f t="shared" si="15"/>
        <v>9578</v>
      </c>
      <c r="T55" s="86" t="s">
        <v>57</v>
      </c>
      <c r="U55" s="86"/>
      <c r="V55" s="21" t="s">
        <v>56</v>
      </c>
    </row>
    <row r="56" spans="1:22">
      <c r="A56" s="64" t="s">
        <v>122</v>
      </c>
      <c r="B56" s="57" t="s">
        <v>161</v>
      </c>
      <c r="C56" s="44">
        <v>17063</v>
      </c>
      <c r="D56" s="53">
        <v>624</v>
      </c>
      <c r="E56" s="53"/>
      <c r="F56" s="17">
        <v>16081</v>
      </c>
      <c r="G56" s="18">
        <f t="shared" si="9"/>
        <v>33768</v>
      </c>
      <c r="H56" s="55"/>
      <c r="I56" s="55">
        <v>1365.04</v>
      </c>
      <c r="J56" s="16">
        <f t="shared" si="10"/>
        <v>511.89</v>
      </c>
      <c r="K56" s="55">
        <v>3109.14</v>
      </c>
      <c r="L56" s="18">
        <f t="shared" si="11"/>
        <v>511.89</v>
      </c>
      <c r="M56" s="19">
        <f t="shared" si="17"/>
        <v>33256.11</v>
      </c>
      <c r="O56" s="16">
        <f t="shared" si="12"/>
        <v>22750.666666666664</v>
      </c>
      <c r="P56" s="17">
        <f t="shared" si="13"/>
        <v>11375.333333333332</v>
      </c>
      <c r="Q56" s="16">
        <f t="shared" si="14"/>
        <v>21441.333333333332</v>
      </c>
      <c r="R56" s="16">
        <f t="shared" si="15"/>
        <v>10720.666666666666</v>
      </c>
      <c r="T56" s="84" t="s">
        <v>121</v>
      </c>
      <c r="U56" s="85"/>
      <c r="V56" s="34" t="s">
        <v>119</v>
      </c>
    </row>
    <row r="57" spans="1:22">
      <c r="A57" s="64" t="s">
        <v>113</v>
      </c>
      <c r="B57" s="57" t="s">
        <v>151</v>
      </c>
      <c r="C57" s="44">
        <v>14633</v>
      </c>
      <c r="D57" s="53"/>
      <c r="E57" s="53"/>
      <c r="F57" s="17">
        <v>5367</v>
      </c>
      <c r="G57" s="18">
        <f t="shared" si="9"/>
        <v>20000</v>
      </c>
      <c r="H57" s="55">
        <f t="shared" si="16"/>
        <v>1755.96</v>
      </c>
      <c r="I57" s="55"/>
      <c r="J57" s="16">
        <f t="shared" si="10"/>
        <v>438.99</v>
      </c>
      <c r="K57" s="55"/>
      <c r="L57" s="18">
        <f t="shared" si="11"/>
        <v>2194.9499999999998</v>
      </c>
      <c r="M57" s="19">
        <f t="shared" si="17"/>
        <v>17805.05</v>
      </c>
      <c r="O57" s="16">
        <f t="shared" si="12"/>
        <v>19510.666666666664</v>
      </c>
      <c r="P57" s="17">
        <f t="shared" si="13"/>
        <v>9755.3333333333321</v>
      </c>
      <c r="Q57" s="16">
        <f t="shared" si="14"/>
        <v>7156</v>
      </c>
      <c r="R57" s="16">
        <f t="shared" si="15"/>
        <v>3578</v>
      </c>
      <c r="T57" s="84" t="s">
        <v>114</v>
      </c>
      <c r="U57" s="85"/>
      <c r="V57" s="34" t="s">
        <v>115</v>
      </c>
    </row>
    <row r="58" spans="1:22">
      <c r="A58" s="64" t="s">
        <v>33</v>
      </c>
      <c r="B58" s="57" t="s">
        <v>152</v>
      </c>
      <c r="C58" s="44">
        <v>14633</v>
      </c>
      <c r="D58" s="53"/>
      <c r="E58" s="53"/>
      <c r="F58" s="17">
        <v>5367</v>
      </c>
      <c r="G58" s="18">
        <f t="shared" si="9"/>
        <v>20000</v>
      </c>
      <c r="H58" s="55">
        <f t="shared" si="16"/>
        <v>1755.96</v>
      </c>
      <c r="I58" s="55"/>
      <c r="J58" s="16">
        <f t="shared" si="10"/>
        <v>438.99</v>
      </c>
      <c r="K58" s="55"/>
      <c r="L58" s="18">
        <f t="shared" si="11"/>
        <v>2194.9499999999998</v>
      </c>
      <c r="M58" s="19">
        <f t="shared" si="17"/>
        <v>17805.05</v>
      </c>
      <c r="O58" s="16">
        <f t="shared" si="12"/>
        <v>19510.666666666664</v>
      </c>
      <c r="P58" s="17">
        <f t="shared" si="13"/>
        <v>9755.3333333333321</v>
      </c>
      <c r="Q58" s="16">
        <f t="shared" si="14"/>
        <v>7156</v>
      </c>
      <c r="R58" s="16">
        <f t="shared" si="15"/>
        <v>3578</v>
      </c>
      <c r="T58" s="86" t="s">
        <v>50</v>
      </c>
      <c r="U58" s="86"/>
      <c r="V58" s="21" t="s">
        <v>51</v>
      </c>
    </row>
    <row r="59" spans="1:22">
      <c r="A59" s="64" t="s">
        <v>125</v>
      </c>
      <c r="B59" s="57" t="s">
        <v>172</v>
      </c>
      <c r="C59" s="44">
        <v>17063</v>
      </c>
      <c r="D59" s="53">
        <v>624</v>
      </c>
      <c r="E59" s="53"/>
      <c r="F59" s="17">
        <v>9388</v>
      </c>
      <c r="G59" s="18">
        <f t="shared" si="9"/>
        <v>27075</v>
      </c>
      <c r="H59" s="55"/>
      <c r="I59" s="55">
        <v>1365.04</v>
      </c>
      <c r="J59" s="16">
        <f t="shared" si="10"/>
        <v>511.89</v>
      </c>
      <c r="K59" s="55">
        <v>3109.14</v>
      </c>
      <c r="L59" s="18">
        <f t="shared" si="11"/>
        <v>511.89</v>
      </c>
      <c r="M59" s="19">
        <f t="shared" si="17"/>
        <v>26563.11</v>
      </c>
      <c r="O59" s="16">
        <f t="shared" si="12"/>
        <v>22750.666666666664</v>
      </c>
      <c r="P59" s="17">
        <f t="shared" si="13"/>
        <v>11375.333333333332</v>
      </c>
      <c r="Q59" s="16">
        <f t="shared" si="14"/>
        <v>12517.333333333334</v>
      </c>
      <c r="R59" s="16">
        <f t="shared" si="15"/>
        <v>6258.666666666667</v>
      </c>
      <c r="T59" s="84" t="s">
        <v>124</v>
      </c>
      <c r="U59" s="85"/>
      <c r="V59" s="34" t="s">
        <v>119</v>
      </c>
    </row>
    <row r="60" spans="1:22">
      <c r="A60" s="64" t="s">
        <v>134</v>
      </c>
      <c r="B60" s="57" t="s">
        <v>144</v>
      </c>
      <c r="C60" s="44">
        <v>17063</v>
      </c>
      <c r="D60" s="53">
        <v>624</v>
      </c>
      <c r="E60" s="53"/>
      <c r="F60" s="17">
        <v>12457</v>
      </c>
      <c r="G60" s="18">
        <f t="shared" si="9"/>
        <v>30144</v>
      </c>
      <c r="H60" s="55"/>
      <c r="I60" s="55">
        <v>1365.04</v>
      </c>
      <c r="J60" s="16">
        <f t="shared" si="10"/>
        <v>511.89</v>
      </c>
      <c r="K60" s="55">
        <v>3109.14</v>
      </c>
      <c r="L60" s="18">
        <f t="shared" si="11"/>
        <v>511.89</v>
      </c>
      <c r="M60" s="19">
        <f t="shared" si="17"/>
        <v>29632.11</v>
      </c>
      <c r="O60" s="16">
        <f t="shared" si="12"/>
        <v>22750.666666666664</v>
      </c>
      <c r="P60" s="17">
        <f t="shared" si="13"/>
        <v>11375.333333333332</v>
      </c>
      <c r="Q60" s="16">
        <f t="shared" si="14"/>
        <v>16609.333333333336</v>
      </c>
      <c r="R60" s="16">
        <f t="shared" si="15"/>
        <v>8304.6666666666679</v>
      </c>
      <c r="T60" s="84" t="s">
        <v>135</v>
      </c>
      <c r="U60" s="85"/>
      <c r="V60" s="34" t="s">
        <v>130</v>
      </c>
    </row>
    <row r="61" spans="1:22">
      <c r="A61" s="64" t="s">
        <v>95</v>
      </c>
      <c r="B61" s="57" t="s">
        <v>165</v>
      </c>
      <c r="C61" s="44">
        <v>14633</v>
      </c>
      <c r="D61" s="53"/>
      <c r="E61" s="53"/>
      <c r="F61" s="17">
        <v>5367</v>
      </c>
      <c r="G61" s="18">
        <f t="shared" si="9"/>
        <v>20000</v>
      </c>
      <c r="H61" s="55">
        <f t="shared" si="16"/>
        <v>1755.96</v>
      </c>
      <c r="I61" s="55"/>
      <c r="J61" s="16">
        <f t="shared" si="10"/>
        <v>438.99</v>
      </c>
      <c r="K61" s="55"/>
      <c r="L61" s="18">
        <f t="shared" si="11"/>
        <v>2194.9499999999998</v>
      </c>
      <c r="M61" s="19">
        <f t="shared" si="17"/>
        <v>17805.05</v>
      </c>
      <c r="O61" s="16">
        <f t="shared" si="12"/>
        <v>19510.666666666664</v>
      </c>
      <c r="P61" s="17">
        <f t="shared" si="13"/>
        <v>9755.3333333333321</v>
      </c>
      <c r="Q61" s="16">
        <f t="shared" si="14"/>
        <v>7156</v>
      </c>
      <c r="R61" s="16">
        <f t="shared" si="15"/>
        <v>3578</v>
      </c>
      <c r="T61" s="84" t="s">
        <v>89</v>
      </c>
      <c r="U61" s="85"/>
      <c r="V61" s="34" t="s">
        <v>51</v>
      </c>
    </row>
    <row r="62" spans="1:22">
      <c r="A62" s="64" t="s">
        <v>34</v>
      </c>
      <c r="B62" s="57" t="s">
        <v>156</v>
      </c>
      <c r="C62" s="44">
        <v>14633</v>
      </c>
      <c r="D62" s="53"/>
      <c r="E62" s="53"/>
      <c r="F62" s="17">
        <v>11867</v>
      </c>
      <c r="G62" s="18">
        <f t="shared" si="9"/>
        <v>26500</v>
      </c>
      <c r="H62" s="55">
        <f t="shared" si="16"/>
        <v>1755.96</v>
      </c>
      <c r="I62" s="55"/>
      <c r="J62" s="16">
        <f t="shared" si="10"/>
        <v>438.99</v>
      </c>
      <c r="K62" s="55"/>
      <c r="L62" s="18">
        <f t="shared" si="11"/>
        <v>2194.9499999999998</v>
      </c>
      <c r="M62" s="19">
        <f t="shared" si="17"/>
        <v>24305.05</v>
      </c>
      <c r="O62" s="16">
        <f t="shared" si="12"/>
        <v>19510.666666666664</v>
      </c>
      <c r="P62" s="17">
        <f t="shared" si="13"/>
        <v>9755.3333333333321</v>
      </c>
      <c r="Q62" s="16">
        <f t="shared" si="14"/>
        <v>15822.666666666666</v>
      </c>
      <c r="R62" s="16">
        <f t="shared" si="15"/>
        <v>7911.333333333333</v>
      </c>
      <c r="T62" s="86" t="s">
        <v>54</v>
      </c>
      <c r="U62" s="86"/>
      <c r="V62" s="21" t="s">
        <v>53</v>
      </c>
    </row>
    <row r="63" spans="1:22">
      <c r="A63" s="64" t="s">
        <v>132</v>
      </c>
      <c r="B63" s="57" t="s">
        <v>158</v>
      </c>
      <c r="C63" s="44">
        <v>14633</v>
      </c>
      <c r="D63" s="53"/>
      <c r="E63" s="53"/>
      <c r="F63" s="17">
        <v>10367</v>
      </c>
      <c r="G63" s="18">
        <f t="shared" si="9"/>
        <v>25000</v>
      </c>
      <c r="H63" s="55">
        <f t="shared" si="16"/>
        <v>1755.96</v>
      </c>
      <c r="I63" s="55"/>
      <c r="J63" s="16">
        <f t="shared" si="10"/>
        <v>438.99</v>
      </c>
      <c r="K63" s="55"/>
      <c r="L63" s="18">
        <f t="shared" si="11"/>
        <v>2194.9499999999998</v>
      </c>
      <c r="M63" s="19">
        <f t="shared" si="17"/>
        <v>22805.05</v>
      </c>
      <c r="O63" s="16">
        <f t="shared" si="12"/>
        <v>19510.666666666664</v>
      </c>
      <c r="P63" s="17">
        <f t="shared" si="13"/>
        <v>9755.3333333333321</v>
      </c>
      <c r="Q63" s="16">
        <f t="shared" si="14"/>
        <v>13822.666666666666</v>
      </c>
      <c r="R63" s="16">
        <f t="shared" si="15"/>
        <v>6911.333333333333</v>
      </c>
      <c r="T63" s="84" t="s">
        <v>133</v>
      </c>
      <c r="U63" s="85"/>
      <c r="V63" s="34" t="s">
        <v>130</v>
      </c>
    </row>
    <row r="64" spans="1:22">
      <c r="A64" s="64" t="s">
        <v>96</v>
      </c>
      <c r="B64" s="57" t="s">
        <v>166</v>
      </c>
      <c r="C64" s="44">
        <v>17063</v>
      </c>
      <c r="D64" s="53"/>
      <c r="E64" s="53"/>
      <c r="F64" s="17">
        <v>12937</v>
      </c>
      <c r="G64" s="18">
        <f t="shared" si="9"/>
        <v>30000</v>
      </c>
      <c r="H64" s="55">
        <f t="shared" si="16"/>
        <v>2047.56</v>
      </c>
      <c r="I64" s="55"/>
      <c r="J64" s="16">
        <f t="shared" si="10"/>
        <v>511.89</v>
      </c>
      <c r="K64" s="55"/>
      <c r="L64" s="18">
        <f t="shared" si="11"/>
        <v>2559.4499999999998</v>
      </c>
      <c r="M64" s="19">
        <f t="shared" si="17"/>
        <v>27440.55</v>
      </c>
      <c r="O64" s="16">
        <f t="shared" si="12"/>
        <v>22750.666666666664</v>
      </c>
      <c r="P64" s="17">
        <f t="shared" si="13"/>
        <v>11375.333333333332</v>
      </c>
      <c r="Q64" s="16">
        <f t="shared" si="14"/>
        <v>17249.333333333336</v>
      </c>
      <c r="R64" s="16">
        <f t="shared" si="15"/>
        <v>8624.6666666666679</v>
      </c>
      <c r="T64" s="84" t="s">
        <v>89</v>
      </c>
      <c r="U64" s="85"/>
      <c r="V64" s="34" t="s">
        <v>51</v>
      </c>
    </row>
    <row r="65" spans="1:22">
      <c r="A65" s="64" t="s">
        <v>68</v>
      </c>
      <c r="B65" s="57" t="s">
        <v>156</v>
      </c>
      <c r="C65" s="44">
        <v>17063</v>
      </c>
      <c r="D65" s="53"/>
      <c r="E65" s="53"/>
      <c r="F65" s="17">
        <v>9937</v>
      </c>
      <c r="G65" s="18">
        <f t="shared" si="9"/>
        <v>27000</v>
      </c>
      <c r="H65" s="55">
        <f t="shared" si="16"/>
        <v>2047.56</v>
      </c>
      <c r="I65" s="55"/>
      <c r="J65" s="16">
        <f t="shared" si="10"/>
        <v>511.89</v>
      </c>
      <c r="K65" s="55"/>
      <c r="L65" s="18">
        <f t="shared" si="11"/>
        <v>2559.4499999999998</v>
      </c>
      <c r="M65" s="19">
        <f t="shared" si="17"/>
        <v>24440.55</v>
      </c>
      <c r="O65" s="16">
        <f t="shared" si="12"/>
        <v>22750.666666666664</v>
      </c>
      <c r="P65" s="17">
        <f t="shared" si="13"/>
        <v>11375.333333333332</v>
      </c>
      <c r="Q65" s="16">
        <f t="shared" si="14"/>
        <v>13249.333333333334</v>
      </c>
      <c r="R65" s="16">
        <f t="shared" si="15"/>
        <v>6624.666666666667</v>
      </c>
      <c r="T65" s="84" t="s">
        <v>69</v>
      </c>
      <c r="U65" s="85"/>
      <c r="V65" s="33" t="s">
        <v>70</v>
      </c>
    </row>
    <row r="66" spans="1:22">
      <c r="A66" s="64" t="s">
        <v>83</v>
      </c>
      <c r="B66" s="57" t="s">
        <v>160</v>
      </c>
      <c r="C66" s="44">
        <v>17063</v>
      </c>
      <c r="D66" s="53">
        <v>624</v>
      </c>
      <c r="E66" s="53"/>
      <c r="F66" s="17">
        <v>13543</v>
      </c>
      <c r="G66" s="18">
        <f t="shared" si="9"/>
        <v>31230</v>
      </c>
      <c r="H66" s="55"/>
      <c r="I66" s="55">
        <v>1365.04</v>
      </c>
      <c r="J66" s="16">
        <f t="shared" si="10"/>
        <v>511.89</v>
      </c>
      <c r="K66" s="55">
        <v>3109.14</v>
      </c>
      <c r="L66" s="18">
        <f t="shared" si="11"/>
        <v>511.89</v>
      </c>
      <c r="M66" s="19">
        <f t="shared" si="17"/>
        <v>30718.11</v>
      </c>
      <c r="O66" s="16">
        <f t="shared" si="12"/>
        <v>22750.666666666664</v>
      </c>
      <c r="P66" s="17">
        <f t="shared" si="13"/>
        <v>11375.333333333332</v>
      </c>
      <c r="Q66" s="16">
        <f t="shared" si="14"/>
        <v>18057.333333333332</v>
      </c>
      <c r="R66" s="16">
        <f t="shared" si="15"/>
        <v>9028.6666666666661</v>
      </c>
      <c r="T66" s="84" t="s">
        <v>82</v>
      </c>
      <c r="U66" s="85"/>
      <c r="V66" s="34" t="s">
        <v>42</v>
      </c>
    </row>
    <row r="67" spans="1:22">
      <c r="A67" s="64" t="s">
        <v>97</v>
      </c>
      <c r="B67" s="57" t="s">
        <v>165</v>
      </c>
      <c r="C67" s="44">
        <v>14633</v>
      </c>
      <c r="D67" s="53"/>
      <c r="E67" s="53"/>
      <c r="F67" s="17">
        <v>5367</v>
      </c>
      <c r="G67" s="18">
        <f t="shared" si="9"/>
        <v>20000</v>
      </c>
      <c r="H67" s="55">
        <f t="shared" si="16"/>
        <v>1755.96</v>
      </c>
      <c r="I67" s="55"/>
      <c r="J67" s="16">
        <f t="shared" si="10"/>
        <v>438.99</v>
      </c>
      <c r="K67" s="55"/>
      <c r="L67" s="18">
        <f t="shared" si="11"/>
        <v>2194.9499999999998</v>
      </c>
      <c r="M67" s="19">
        <f t="shared" si="17"/>
        <v>17805.05</v>
      </c>
      <c r="O67" s="16">
        <f t="shared" si="12"/>
        <v>19510.666666666664</v>
      </c>
      <c r="P67" s="17">
        <f t="shared" si="13"/>
        <v>9755.3333333333321</v>
      </c>
      <c r="Q67" s="16">
        <f t="shared" si="14"/>
        <v>7156</v>
      </c>
      <c r="R67" s="16">
        <f t="shared" si="15"/>
        <v>3578</v>
      </c>
      <c r="T67" s="84" t="s">
        <v>89</v>
      </c>
      <c r="U67" s="85"/>
      <c r="V67" s="34" t="s">
        <v>51</v>
      </c>
    </row>
    <row r="68" spans="1:22">
      <c r="A68" s="64" t="s">
        <v>35</v>
      </c>
      <c r="B68" s="57" t="s">
        <v>155</v>
      </c>
      <c r="C68" s="44">
        <v>14633</v>
      </c>
      <c r="D68" s="53"/>
      <c r="E68" s="53"/>
      <c r="F68" s="17">
        <v>2367</v>
      </c>
      <c r="G68" s="18">
        <f t="shared" si="9"/>
        <v>17000</v>
      </c>
      <c r="H68" s="55">
        <f t="shared" si="16"/>
        <v>1755.96</v>
      </c>
      <c r="I68" s="55"/>
      <c r="J68" s="16">
        <f t="shared" si="10"/>
        <v>438.99</v>
      </c>
      <c r="K68" s="55"/>
      <c r="L68" s="18">
        <f t="shared" si="11"/>
        <v>2194.9499999999998</v>
      </c>
      <c r="M68" s="19">
        <f t="shared" ref="M68:M76" si="18">+G68-L68</f>
        <v>14805.05</v>
      </c>
      <c r="O68" s="16">
        <f t="shared" si="12"/>
        <v>19510.666666666664</v>
      </c>
      <c r="P68" s="17">
        <f t="shared" si="13"/>
        <v>9755.3333333333321</v>
      </c>
      <c r="Q68" s="16">
        <f t="shared" si="14"/>
        <v>3156</v>
      </c>
      <c r="R68" s="16">
        <f t="shared" si="15"/>
        <v>1578</v>
      </c>
      <c r="T68" s="86" t="s">
        <v>58</v>
      </c>
      <c r="U68" s="86"/>
      <c r="V68" s="21" t="s">
        <v>59</v>
      </c>
    </row>
    <row r="69" spans="1:22">
      <c r="A69" s="64" t="s">
        <v>84</v>
      </c>
      <c r="B69" s="57" t="s">
        <v>160</v>
      </c>
      <c r="C69" s="44">
        <v>14633</v>
      </c>
      <c r="D69" s="53"/>
      <c r="E69" s="53"/>
      <c r="F69" s="17">
        <v>5562</v>
      </c>
      <c r="G69" s="18">
        <f t="shared" si="9"/>
        <v>20195</v>
      </c>
      <c r="H69" s="55">
        <f t="shared" si="16"/>
        <v>1755.96</v>
      </c>
      <c r="I69" s="55"/>
      <c r="J69" s="16">
        <f t="shared" si="10"/>
        <v>438.99</v>
      </c>
      <c r="K69" s="55"/>
      <c r="L69" s="18">
        <f t="shared" si="11"/>
        <v>2194.9499999999998</v>
      </c>
      <c r="M69" s="19">
        <f t="shared" si="18"/>
        <v>18000.05</v>
      </c>
      <c r="O69" s="16">
        <f t="shared" si="12"/>
        <v>19510.666666666664</v>
      </c>
      <c r="P69" s="17">
        <f t="shared" si="13"/>
        <v>9755.3333333333321</v>
      </c>
      <c r="Q69" s="16">
        <f t="shared" si="14"/>
        <v>7416</v>
      </c>
      <c r="R69" s="16">
        <f t="shared" si="15"/>
        <v>3708</v>
      </c>
      <c r="T69" s="84" t="s">
        <v>82</v>
      </c>
      <c r="U69" s="85"/>
      <c r="V69" s="34" t="s">
        <v>42</v>
      </c>
    </row>
    <row r="70" spans="1:22">
      <c r="A70" s="64" t="s">
        <v>136</v>
      </c>
      <c r="B70" s="57" t="s">
        <v>156</v>
      </c>
      <c r="C70" s="44">
        <v>14633</v>
      </c>
      <c r="D70" s="53"/>
      <c r="E70" s="53"/>
      <c r="F70" s="17">
        <v>5066</v>
      </c>
      <c r="G70" s="18">
        <f t="shared" si="9"/>
        <v>19699</v>
      </c>
      <c r="H70" s="55">
        <f t="shared" si="16"/>
        <v>1755.96</v>
      </c>
      <c r="I70" s="55"/>
      <c r="J70" s="16">
        <f t="shared" si="10"/>
        <v>438.99</v>
      </c>
      <c r="K70" s="55"/>
      <c r="L70" s="18">
        <f t="shared" si="11"/>
        <v>2194.9499999999998</v>
      </c>
      <c r="M70" s="19">
        <f t="shared" si="18"/>
        <v>17504.05</v>
      </c>
      <c r="O70" s="16">
        <f t="shared" si="12"/>
        <v>19510.666666666664</v>
      </c>
      <c r="P70" s="17">
        <f t="shared" si="13"/>
        <v>9755.3333333333321</v>
      </c>
      <c r="Q70" s="16">
        <f t="shared" si="14"/>
        <v>6754.666666666667</v>
      </c>
      <c r="R70" s="16">
        <f t="shared" si="15"/>
        <v>3377.3333333333335</v>
      </c>
      <c r="T70" s="91" t="s">
        <v>135</v>
      </c>
      <c r="U70" s="92"/>
      <c r="V70" s="34" t="s">
        <v>130</v>
      </c>
    </row>
    <row r="71" spans="1:22">
      <c r="A71" s="64" t="s">
        <v>66</v>
      </c>
      <c r="B71" s="57" t="s">
        <v>146</v>
      </c>
      <c r="C71" s="44">
        <v>14633</v>
      </c>
      <c r="D71" s="53"/>
      <c r="E71" s="53"/>
      <c r="F71" s="17">
        <v>10562</v>
      </c>
      <c r="G71" s="18">
        <f t="shared" si="9"/>
        <v>25195</v>
      </c>
      <c r="H71" s="55">
        <f t="shared" si="16"/>
        <v>1755.96</v>
      </c>
      <c r="I71" s="55"/>
      <c r="J71" s="16">
        <f t="shared" si="10"/>
        <v>438.99</v>
      </c>
      <c r="K71" s="55"/>
      <c r="L71" s="18">
        <f t="shared" si="11"/>
        <v>2194.9499999999998</v>
      </c>
      <c r="M71" s="19">
        <f t="shared" si="18"/>
        <v>23000.05</v>
      </c>
      <c r="O71" s="16">
        <f t="shared" si="12"/>
        <v>19510.666666666664</v>
      </c>
      <c r="P71" s="17">
        <f t="shared" si="13"/>
        <v>9755.3333333333321</v>
      </c>
      <c r="Q71" s="16">
        <f t="shared" si="14"/>
        <v>14082.666666666666</v>
      </c>
      <c r="R71" s="16">
        <f t="shared" si="15"/>
        <v>7041.333333333333</v>
      </c>
      <c r="T71" s="84" t="s">
        <v>67</v>
      </c>
      <c r="U71" s="85"/>
      <c r="V71" s="33" t="s">
        <v>42</v>
      </c>
    </row>
    <row r="72" spans="1:22">
      <c r="A72" s="64" t="s">
        <v>98</v>
      </c>
      <c r="B72" s="57" t="s">
        <v>161</v>
      </c>
      <c r="C72" s="44">
        <v>17063</v>
      </c>
      <c r="D72" s="53">
        <v>624</v>
      </c>
      <c r="E72" s="53"/>
      <c r="F72" s="17">
        <v>10301</v>
      </c>
      <c r="G72" s="18">
        <f t="shared" si="9"/>
        <v>27988</v>
      </c>
      <c r="H72" s="55">
        <f t="shared" si="16"/>
        <v>2047.56</v>
      </c>
      <c r="I72" s="55"/>
      <c r="J72" s="16">
        <f t="shared" si="10"/>
        <v>511.89</v>
      </c>
      <c r="K72" s="55">
        <v>3109.14</v>
      </c>
      <c r="L72" s="18">
        <f t="shared" si="11"/>
        <v>2559.4499999999998</v>
      </c>
      <c r="M72" s="19">
        <f t="shared" si="18"/>
        <v>25428.55</v>
      </c>
      <c r="O72" s="16">
        <f t="shared" si="12"/>
        <v>22750.666666666664</v>
      </c>
      <c r="P72" s="17">
        <f t="shared" si="13"/>
        <v>11375.333333333332</v>
      </c>
      <c r="Q72" s="16">
        <f t="shared" si="14"/>
        <v>13734.666666666668</v>
      </c>
      <c r="R72" s="16">
        <f t="shared" si="15"/>
        <v>6867.3333333333339</v>
      </c>
      <c r="T72" s="84" t="s">
        <v>89</v>
      </c>
      <c r="U72" s="85"/>
      <c r="V72" s="34" t="s">
        <v>51</v>
      </c>
    </row>
    <row r="73" spans="1:22">
      <c r="A73" s="64" t="s">
        <v>36</v>
      </c>
      <c r="B73" s="57" t="s">
        <v>147</v>
      </c>
      <c r="C73" s="44">
        <v>14633</v>
      </c>
      <c r="D73" s="53"/>
      <c r="E73" s="53"/>
      <c r="F73" s="17">
        <v>11867</v>
      </c>
      <c r="G73" s="18">
        <f t="shared" si="9"/>
        <v>26500</v>
      </c>
      <c r="H73" s="55">
        <f t="shared" si="16"/>
        <v>1755.96</v>
      </c>
      <c r="I73" s="55"/>
      <c r="J73" s="16">
        <f t="shared" si="10"/>
        <v>438.99</v>
      </c>
      <c r="K73" s="55"/>
      <c r="L73" s="18">
        <f t="shared" si="11"/>
        <v>2194.9499999999998</v>
      </c>
      <c r="M73" s="19">
        <f t="shared" si="18"/>
        <v>24305.05</v>
      </c>
      <c r="O73" s="16">
        <f t="shared" si="12"/>
        <v>19510.666666666664</v>
      </c>
      <c r="P73" s="17">
        <f t="shared" si="13"/>
        <v>9755.3333333333321</v>
      </c>
      <c r="Q73" s="16">
        <f t="shared" si="14"/>
        <v>15822.666666666666</v>
      </c>
      <c r="R73" s="16">
        <f t="shared" si="15"/>
        <v>7911.333333333333</v>
      </c>
      <c r="T73" s="86" t="s">
        <v>52</v>
      </c>
      <c r="U73" s="86"/>
      <c r="V73" s="21" t="s">
        <v>53</v>
      </c>
    </row>
    <row r="74" spans="1:22">
      <c r="A74" s="64" t="s">
        <v>37</v>
      </c>
      <c r="B74" s="57" t="s">
        <v>150</v>
      </c>
      <c r="C74" s="44">
        <v>14633</v>
      </c>
      <c r="D74" s="53"/>
      <c r="E74" s="53"/>
      <c r="F74" s="17">
        <v>10367</v>
      </c>
      <c r="G74" s="18">
        <f t="shared" si="9"/>
        <v>25000</v>
      </c>
      <c r="H74" s="55">
        <f t="shared" si="16"/>
        <v>1755.96</v>
      </c>
      <c r="I74" s="55"/>
      <c r="J74" s="16">
        <f t="shared" si="10"/>
        <v>438.99</v>
      </c>
      <c r="K74" s="55"/>
      <c r="L74" s="18">
        <f t="shared" si="11"/>
        <v>2194.9499999999998</v>
      </c>
      <c r="M74" s="19">
        <f t="shared" si="18"/>
        <v>22805.05</v>
      </c>
      <c r="O74" s="37">
        <f t="shared" si="12"/>
        <v>19510.666666666664</v>
      </c>
      <c r="P74" s="38">
        <f t="shared" si="13"/>
        <v>9755.3333333333321</v>
      </c>
      <c r="Q74" s="37">
        <f t="shared" si="14"/>
        <v>13822.666666666666</v>
      </c>
      <c r="R74" s="37">
        <f t="shared" si="15"/>
        <v>6911.333333333333</v>
      </c>
      <c r="T74" s="86" t="s">
        <v>45</v>
      </c>
      <c r="U74" s="86"/>
      <c r="V74" s="39" t="s">
        <v>42</v>
      </c>
    </row>
    <row r="75" spans="1:22">
      <c r="A75" s="63" t="s">
        <v>104</v>
      </c>
      <c r="B75" s="57" t="s">
        <v>151</v>
      </c>
      <c r="C75" s="44">
        <v>17063</v>
      </c>
      <c r="D75" s="53"/>
      <c r="E75" s="53"/>
      <c r="F75" s="17">
        <v>9253</v>
      </c>
      <c r="G75" s="18">
        <f t="shared" si="9"/>
        <v>26316</v>
      </c>
      <c r="H75" s="55">
        <f t="shared" si="16"/>
        <v>2047.56</v>
      </c>
      <c r="I75" s="55"/>
      <c r="J75" s="16">
        <f t="shared" si="10"/>
        <v>511.89</v>
      </c>
      <c r="K75" s="55"/>
      <c r="L75" s="18">
        <f t="shared" si="11"/>
        <v>2559.4499999999998</v>
      </c>
      <c r="M75" s="36">
        <f t="shared" si="18"/>
        <v>23756.55</v>
      </c>
      <c r="O75" s="37">
        <f t="shared" si="12"/>
        <v>22750.666666666664</v>
      </c>
      <c r="P75" s="38">
        <f t="shared" si="13"/>
        <v>11375.333333333332</v>
      </c>
      <c r="Q75" s="37">
        <f t="shared" si="14"/>
        <v>12337.333333333334</v>
      </c>
      <c r="R75" s="37">
        <f t="shared" si="15"/>
        <v>6168.666666666667</v>
      </c>
      <c r="T75" s="84" t="s">
        <v>105</v>
      </c>
      <c r="U75" s="85"/>
      <c r="V75" s="39" t="s">
        <v>103</v>
      </c>
    </row>
    <row r="76" spans="1:22">
      <c r="A76" s="65" t="s">
        <v>85</v>
      </c>
      <c r="B76" s="58" t="s">
        <v>162</v>
      </c>
      <c r="C76" s="43">
        <v>14633</v>
      </c>
      <c r="D76" s="54"/>
      <c r="E76" s="54"/>
      <c r="F76" s="40">
        <v>10367</v>
      </c>
      <c r="G76" s="42">
        <f t="shared" si="9"/>
        <v>25000</v>
      </c>
      <c r="H76" s="56">
        <f t="shared" si="16"/>
        <v>1755.96</v>
      </c>
      <c r="I76" s="56"/>
      <c r="J76" s="40">
        <f t="shared" si="10"/>
        <v>438.99</v>
      </c>
      <c r="K76" s="56"/>
      <c r="L76" s="42">
        <f t="shared" si="11"/>
        <v>2194.9499999999998</v>
      </c>
      <c r="M76" s="36">
        <f t="shared" si="18"/>
        <v>22805.05</v>
      </c>
      <c r="O76" s="40">
        <f t="shared" si="12"/>
        <v>19510.666666666664</v>
      </c>
      <c r="P76" s="40">
        <f t="shared" si="13"/>
        <v>9755.3333333333321</v>
      </c>
      <c r="Q76" s="40">
        <f t="shared" si="14"/>
        <v>13822.666666666666</v>
      </c>
      <c r="R76" s="40">
        <f t="shared" si="15"/>
        <v>6911.333333333333</v>
      </c>
      <c r="S76" s="66"/>
      <c r="T76" s="86" t="s">
        <v>82</v>
      </c>
      <c r="U76" s="89"/>
      <c r="V76" s="41" t="s">
        <v>42</v>
      </c>
    </row>
    <row r="78" spans="1:22" ht="15" customHeight="1">
      <c r="A78" s="35"/>
      <c r="B78" s="90" t="s">
        <v>179</v>
      </c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</row>
    <row r="79" spans="1:22" ht="15" customHeight="1">
      <c r="A79" s="35"/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</row>
    <row r="80" spans="1:22" ht="15" customHeight="1">
      <c r="B80" s="90"/>
      <c r="C80" s="90"/>
      <c r="D80" s="90"/>
      <c r="E80" s="90"/>
      <c r="F80" s="90"/>
      <c r="G80" s="90"/>
      <c r="H80" s="90"/>
      <c r="I80" s="90"/>
      <c r="J80" s="90"/>
      <c r="K80" s="90"/>
      <c r="L80" s="90"/>
      <c r="M80" s="90"/>
      <c r="N80" s="90"/>
      <c r="O80" s="90"/>
      <c r="P80" s="90"/>
    </row>
    <row r="84" spans="9:9">
      <c r="I84" t="s">
        <v>173</v>
      </c>
    </row>
    <row r="85" spans="9:9">
      <c r="I85" t="s">
        <v>174</v>
      </c>
    </row>
  </sheetData>
  <mergeCells count="78">
    <mergeCell ref="B78:P80"/>
    <mergeCell ref="T60:U60"/>
    <mergeCell ref="T70:U70"/>
    <mergeCell ref="T9:U9"/>
    <mergeCell ref="T32:U32"/>
    <mergeCell ref="T44:U44"/>
    <mergeCell ref="T75:U75"/>
    <mergeCell ref="T30:U30"/>
    <mergeCell ref="T14:U14"/>
    <mergeCell ref="T26:U26"/>
    <mergeCell ref="T53:U53"/>
    <mergeCell ref="T54:U54"/>
    <mergeCell ref="T57:U57"/>
    <mergeCell ref="T16:U16"/>
    <mergeCell ref="T52:U52"/>
    <mergeCell ref="T56:U56"/>
    <mergeCell ref="T63:U63"/>
    <mergeCell ref="T66:U66"/>
    <mergeCell ref="T69:U69"/>
    <mergeCell ref="T76:U76"/>
    <mergeCell ref="T24:U24"/>
    <mergeCell ref="T50:U50"/>
    <mergeCell ref="T61:U61"/>
    <mergeCell ref="T64:U64"/>
    <mergeCell ref="T67:U67"/>
    <mergeCell ref="T72:U72"/>
    <mergeCell ref="T51:U51"/>
    <mergeCell ref="T74:U74"/>
    <mergeCell ref="T62:U62"/>
    <mergeCell ref="T55:U55"/>
    <mergeCell ref="T58:U58"/>
    <mergeCell ref="T59:U59"/>
    <mergeCell ref="T36:U36"/>
    <mergeCell ref="T46:U46"/>
    <mergeCell ref="T49:U49"/>
    <mergeCell ref="T19:U19"/>
    <mergeCell ref="T40:U40"/>
    <mergeCell ref="T33:U33"/>
    <mergeCell ref="T39:U39"/>
    <mergeCell ref="T41:U41"/>
    <mergeCell ref="T43:U43"/>
    <mergeCell ref="T42:U42"/>
    <mergeCell ref="T45:U45"/>
    <mergeCell ref="T47:U47"/>
    <mergeCell ref="T48:U48"/>
    <mergeCell ref="T28:U28"/>
    <mergeCell ref="T21:U21"/>
    <mergeCell ref="T29:U29"/>
    <mergeCell ref="T6:U6"/>
    <mergeCell ref="T7:U7"/>
    <mergeCell ref="T13:U13"/>
    <mergeCell ref="T17:U17"/>
    <mergeCell ref="T27:U27"/>
    <mergeCell ref="T10:U10"/>
    <mergeCell ref="T15:U15"/>
    <mergeCell ref="T22:U22"/>
    <mergeCell ref="T18:U18"/>
    <mergeCell ref="A1:V1"/>
    <mergeCell ref="T71:U71"/>
    <mergeCell ref="T68:U68"/>
    <mergeCell ref="T65:U65"/>
    <mergeCell ref="T73:U73"/>
    <mergeCell ref="T35:U35"/>
    <mergeCell ref="T37:U37"/>
    <mergeCell ref="T38:U38"/>
    <mergeCell ref="T31:U31"/>
    <mergeCell ref="T34:U34"/>
    <mergeCell ref="T20:U20"/>
    <mergeCell ref="T23:U23"/>
    <mergeCell ref="T25:U25"/>
    <mergeCell ref="T12:U12"/>
    <mergeCell ref="T8:U8"/>
    <mergeCell ref="T11:U11"/>
    <mergeCell ref="C2:G2"/>
    <mergeCell ref="H2:L2"/>
    <mergeCell ref="O2:R2"/>
    <mergeCell ref="T5:U5"/>
    <mergeCell ref="T3:U3"/>
  </mergeCells>
  <printOptions verticalCentered="1"/>
  <pageMargins left="0.9055118110236221" right="0.70866141732283472" top="0.74803149606299213" bottom="0.74803149606299213" header="0.31496062992125984" footer="0.31496062992125984"/>
  <pageSetup scale="4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crubio</dc:creator>
  <cp:lastModifiedBy>ppayan</cp:lastModifiedBy>
  <cp:lastPrinted>2017-03-17T17:16:22Z</cp:lastPrinted>
  <dcterms:created xsi:type="dcterms:W3CDTF">2016-11-29T17:15:48Z</dcterms:created>
  <dcterms:modified xsi:type="dcterms:W3CDTF">2017-03-22T20:11:41Z</dcterms:modified>
</cp:coreProperties>
</file>