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uentecilla\Desktop\resp17\039492019\"/>
    </mc:Choice>
  </mc:AlternateContent>
  <bookViews>
    <workbookView xWindow="0" yWindow="0" windowWidth="21570" windowHeight="9270"/>
  </bookViews>
  <sheets>
    <sheet name="PERCEPCIONES DIPUTADOS LXVI" sheetId="5" r:id="rId1"/>
  </sheets>
  <definedNames>
    <definedName name="_xlnm.Print_Area" localSheetId="0">'PERCEPCIONES DIPUTADOS LXVI'!$A$1:$U$61</definedName>
  </definedNames>
  <calcPr calcId="152511"/>
</workbook>
</file>

<file path=xl/calcChain.xml><?xml version="1.0" encoding="utf-8"?>
<calcChain xmlns="http://schemas.openxmlformats.org/spreadsheetml/2006/main">
  <c r="Q44" i="5" l="1"/>
  <c r="Q42" i="5"/>
  <c r="Q41" i="5"/>
  <c r="Q39" i="5"/>
  <c r="Q38" i="5"/>
  <c r="Q36" i="5"/>
  <c r="Q35" i="5"/>
  <c r="Q34" i="5"/>
  <c r="Q33" i="5"/>
  <c r="Q31" i="5"/>
  <c r="Q30" i="5"/>
  <c r="Q29" i="5"/>
  <c r="Q28" i="5"/>
  <c r="Q26" i="5"/>
  <c r="Q25" i="5"/>
  <c r="Q24" i="5"/>
  <c r="Q23" i="5"/>
  <c r="Q22" i="5"/>
  <c r="Q21" i="5"/>
  <c r="Q20" i="5"/>
  <c r="Q19" i="5"/>
  <c r="Q17" i="5"/>
  <c r="Q16" i="5"/>
  <c r="Q15" i="5"/>
  <c r="Q14" i="5"/>
  <c r="Q13" i="5"/>
  <c r="Q12" i="5"/>
  <c r="Q11" i="5"/>
  <c r="Q10" i="5"/>
  <c r="Q9" i="5"/>
  <c r="Q8" i="5"/>
  <c r="S44" i="5"/>
  <c r="S42" i="5"/>
  <c r="S41" i="5"/>
  <c r="S39" i="5"/>
  <c r="S38" i="5"/>
  <c r="S36" i="5"/>
  <c r="S35" i="5"/>
  <c r="S34" i="5"/>
  <c r="S33" i="5"/>
  <c r="S31" i="5"/>
  <c r="S30" i="5"/>
  <c r="S29" i="5"/>
  <c r="S28" i="5"/>
  <c r="S26" i="5"/>
  <c r="S25" i="5"/>
  <c r="S24" i="5"/>
  <c r="S23" i="5"/>
  <c r="S21" i="5"/>
  <c r="S20" i="5"/>
  <c r="S19" i="5"/>
  <c r="S17" i="5"/>
  <c r="S16" i="5"/>
  <c r="S15" i="5"/>
  <c r="S14" i="5"/>
  <c r="S13" i="5"/>
  <c r="S12" i="5"/>
  <c r="S11" i="5"/>
  <c r="S10" i="5"/>
  <c r="S9" i="5"/>
  <c r="S8" i="5"/>
  <c r="Q7" i="5" l="1"/>
  <c r="S7" i="5"/>
  <c r="O47" i="5"/>
  <c r="J36" i="5"/>
  <c r="L36" i="5" s="1"/>
  <c r="I36" i="5"/>
  <c r="H36" i="5"/>
  <c r="J35" i="5"/>
  <c r="I35" i="5"/>
  <c r="L35" i="5" s="1"/>
  <c r="H35" i="5"/>
  <c r="J34" i="5"/>
  <c r="I34" i="5"/>
  <c r="H34" i="5"/>
  <c r="J33" i="5"/>
  <c r="I33" i="5"/>
  <c r="H33" i="5"/>
  <c r="J41" i="5"/>
  <c r="L41" i="5" s="1"/>
  <c r="M41" i="5" s="1"/>
  <c r="I41" i="5"/>
  <c r="H41" i="5"/>
  <c r="J26" i="5"/>
  <c r="I26" i="5"/>
  <c r="L26" i="5" s="1"/>
  <c r="M26" i="5" s="1"/>
  <c r="H26" i="5"/>
  <c r="J25" i="5"/>
  <c r="I25" i="5"/>
  <c r="L25" i="5" s="1"/>
  <c r="M25" i="5" s="1"/>
  <c r="H25" i="5"/>
  <c r="J24" i="5"/>
  <c r="I24" i="5"/>
  <c r="H24" i="5"/>
  <c r="J22" i="5"/>
  <c r="L22" i="5" s="1"/>
  <c r="M22" i="5" s="1"/>
  <c r="I22" i="5"/>
  <c r="H22" i="5"/>
  <c r="J21" i="5"/>
  <c r="I21" i="5"/>
  <c r="L21" i="5" s="1"/>
  <c r="M21" i="5" s="1"/>
  <c r="H21" i="5"/>
  <c r="J20" i="5"/>
  <c r="I20" i="5"/>
  <c r="H20" i="5"/>
  <c r="J19" i="5"/>
  <c r="I19" i="5"/>
  <c r="H19" i="5"/>
  <c r="L20" i="5"/>
  <c r="M20" i="5" s="1"/>
  <c r="L19" i="5"/>
  <c r="M19" i="5" s="1"/>
  <c r="L24" i="5"/>
  <c r="L34" i="5"/>
  <c r="L33" i="5"/>
  <c r="M33" i="5"/>
  <c r="I7" i="5"/>
  <c r="H7" i="5"/>
  <c r="S46" i="5"/>
  <c r="S47" i="5" s="1"/>
  <c r="Q46" i="5"/>
  <c r="G47" i="5"/>
  <c r="F47" i="5"/>
  <c r="E47" i="5"/>
  <c r="D47" i="5"/>
  <c r="C47" i="5"/>
  <c r="B47" i="5"/>
  <c r="J42" i="5"/>
  <c r="L42" i="5" s="1"/>
  <c r="M42" i="5" s="1"/>
  <c r="I42" i="5"/>
  <c r="H42" i="5"/>
  <c r="J23" i="5"/>
  <c r="I23" i="5"/>
  <c r="L23" i="5" s="1"/>
  <c r="M23" i="5" s="1"/>
  <c r="H23" i="5"/>
  <c r="J46" i="5"/>
  <c r="I46" i="5"/>
  <c r="H46" i="5"/>
  <c r="J39" i="5"/>
  <c r="H39" i="5"/>
  <c r="J38" i="5"/>
  <c r="I38" i="5"/>
  <c r="L38" i="5" s="1"/>
  <c r="M38" i="5" s="1"/>
  <c r="H38" i="5"/>
  <c r="J44" i="5"/>
  <c r="I44" i="5"/>
  <c r="L44" i="5" s="1"/>
  <c r="M44" i="5" s="1"/>
  <c r="H44" i="5"/>
  <c r="J31" i="5"/>
  <c r="I31" i="5"/>
  <c r="H31" i="5"/>
  <c r="J30" i="5"/>
  <c r="L30" i="5" s="1"/>
  <c r="I30" i="5"/>
  <c r="H30" i="5"/>
  <c r="J29" i="5"/>
  <c r="I29" i="5"/>
  <c r="L29" i="5" s="1"/>
  <c r="M29" i="5" s="1"/>
  <c r="H29" i="5"/>
  <c r="J28" i="5"/>
  <c r="I28" i="5"/>
  <c r="H28" i="5"/>
  <c r="J17" i="5"/>
  <c r="I17" i="5"/>
  <c r="H17" i="5"/>
  <c r="M17" i="5" s="1"/>
  <c r="J16" i="5"/>
  <c r="L16" i="5" s="1"/>
  <c r="M16" i="5" s="1"/>
  <c r="I16" i="5"/>
  <c r="J15" i="5"/>
  <c r="I15" i="5"/>
  <c r="H15" i="5"/>
  <c r="J14" i="5"/>
  <c r="I14" i="5"/>
  <c r="J13" i="5"/>
  <c r="I13" i="5"/>
  <c r="L13" i="5" s="1"/>
  <c r="M13" i="5" s="1"/>
  <c r="H13" i="5"/>
  <c r="J12" i="5"/>
  <c r="I12" i="5"/>
  <c r="L12" i="5" s="1"/>
  <c r="J11" i="5"/>
  <c r="L11" i="5" s="1"/>
  <c r="M11" i="5" s="1"/>
  <c r="I11" i="5"/>
  <c r="H11" i="5"/>
  <c r="J10" i="5"/>
  <c r="I10" i="5"/>
  <c r="I47" i="5" s="1"/>
  <c r="J9" i="5"/>
  <c r="I9" i="5"/>
  <c r="H9" i="5"/>
  <c r="J8" i="5"/>
  <c r="L8" i="5" s="1"/>
  <c r="M8" i="5" s="1"/>
  <c r="I8" i="5"/>
  <c r="J7" i="5"/>
  <c r="L7" i="5"/>
  <c r="M7" i="5" s="1"/>
  <c r="T47" i="5"/>
  <c r="R47" i="5"/>
  <c r="L31" i="5"/>
  <c r="M31" i="5" s="1"/>
  <c r="L39" i="5"/>
  <c r="M39" i="5" s="1"/>
  <c r="L28" i="5"/>
  <c r="M28" i="5" s="1"/>
  <c r="L46" i="5"/>
  <c r="M46" i="5" s="1"/>
  <c r="K47" i="5"/>
  <c r="L15" i="5"/>
  <c r="M15" i="5" s="1"/>
  <c r="Q47" i="5"/>
  <c r="L9" i="5"/>
  <c r="L17" i="5"/>
  <c r="H8" i="5"/>
  <c r="H10" i="5"/>
  <c r="M10" i="5" s="1"/>
  <c r="L10" i="5"/>
  <c r="H12" i="5"/>
  <c r="H14" i="5"/>
  <c r="L14" i="5"/>
  <c r="H16" i="5"/>
  <c r="J47" i="5"/>
  <c r="M14" i="5"/>
  <c r="M9" i="5" l="1"/>
  <c r="M24" i="5"/>
  <c r="M36" i="5"/>
  <c r="M34" i="5"/>
  <c r="M35" i="5"/>
  <c r="M30" i="5"/>
  <c r="L47" i="5"/>
  <c r="M12" i="5"/>
  <c r="H47" i="5"/>
  <c r="M47" i="5" l="1"/>
</calcChain>
</file>

<file path=xl/sharedStrings.xml><?xml version="1.0" encoding="utf-8"?>
<sst xmlns="http://schemas.openxmlformats.org/spreadsheetml/2006/main" count="103" uniqueCount="84">
  <si>
    <t xml:space="preserve">P E R C E P C I O N E S  </t>
  </si>
  <si>
    <t xml:space="preserve">D E D U C C I O N E S </t>
  </si>
  <si>
    <t>NOMBRE</t>
  </si>
  <si>
    <t>DIETA</t>
  </si>
  <si>
    <t>COMPENSACION</t>
  </si>
  <si>
    <t>SUBVENCIONES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</si>
  <si>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</si>
  <si>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</si>
  <si>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</si>
  <si>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</si>
  <si>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</si>
  <si>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</si>
  <si>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</si>
  <si>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MENSUAL</t>
  </si>
  <si>
    <t>P A N</t>
  </si>
  <si>
    <t>P R I</t>
  </si>
  <si>
    <t>P A N A L</t>
  </si>
  <si>
    <t>P T</t>
  </si>
  <si>
    <t>PVE</t>
  </si>
  <si>
    <t>MORENA</t>
  </si>
  <si>
    <t>MC</t>
  </si>
  <si>
    <t>ENCUENTRO SOCIAL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</si>
  <si>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</si>
  <si>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</si>
  <si>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</si>
  <si>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</si>
  <si>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</si>
  <si>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</si>
  <si>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</si>
  <si>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</si>
  <si>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</si>
  <si>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</si>
  <si>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</si>
  <si>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</si>
  <si>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</si>
  <si>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</si>
  <si>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</si>
  <si>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PERCEPCIONES GRAVABLES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</si>
  <si>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</si>
  <si>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</si>
  <si>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</si>
  <si>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</si>
  <si>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</si>
  <si>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Carmen Rocío González Alonso</t>
  </si>
  <si>
    <t>Dip. Jesús Alberto Valenciano García</t>
  </si>
  <si>
    <t>Dip. Luis Alberto Aguilar Lozoya</t>
  </si>
  <si>
    <t>Dip. Lic. Fernando Álvarez Monje</t>
  </si>
  <si>
    <t>Dip. Marisela Terrazas Muñoz</t>
  </si>
  <si>
    <t>Dip. Jesús Velázquez Rodríguez</t>
  </si>
  <si>
    <t>Dip. Anna Elizabeth Chávez Mata</t>
  </si>
  <si>
    <t>Dip. Omar Bazán Flores</t>
  </si>
  <si>
    <t>Dip. Rosa Isela Gaytán Díaz</t>
  </si>
  <si>
    <t>Dip. Amelia Deyanira Ozaeta Díaz</t>
  </si>
  <si>
    <t>Dip. Janet Francis Mendoza Berber</t>
  </si>
  <si>
    <t>Dip. Ana Carmen Estrada García</t>
  </si>
  <si>
    <t>Dip. Benjamín Carrera Chávez</t>
  </si>
  <si>
    <t>Dip. Leticia Ochoa Martínez</t>
  </si>
  <si>
    <t>Dip. Francisco Humberto Chávez Herrera</t>
  </si>
  <si>
    <t>Dip. Lourdes Beatriz Valle Armendáriz</t>
  </si>
  <si>
    <t>Dip. Miguel Ángel Colunga Martínez</t>
  </si>
  <si>
    <t>Dip. Alejandro Gloria González</t>
  </si>
  <si>
    <t>Dip. Rocio Guadalupe Sarmiento Rufino</t>
  </si>
  <si>
    <t>Dip. Lorenzo Arturo Parga Amado</t>
  </si>
  <si>
    <t>Dip. Martha Josefina Lemus Gurrola</t>
  </si>
  <si>
    <t>Dip. Marisela Sáenz Moriel</t>
  </si>
  <si>
    <t>Dip. Misael Máynez Cano</t>
  </si>
  <si>
    <t>Dip. Obed Lara Chávez</t>
  </si>
  <si>
    <t>PERIODICIDAD:</t>
  </si>
  <si>
    <t>RECURSOS MATERIALES EN SU CASO:</t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</si>
  <si>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TELEFONÍA (CELULARES O RADIOS) PARA CADA DIPUTADO,NI PARA SUS EMPLEADOS.</t>
    </r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</si>
  <si>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CÓMPUTO ASIGNADOS PARA CADA DIPUTADO Y/O SUS EMPLEADOS (ADICIONALES A LOS DE LAS OFICINAS) </t>
    </r>
  </si>
  <si>
    <t>EL CALCULO DE IMPUESTOS SE LLEVA A CABO  DE LA SIGUIENTE MANERA: SE INTEGRAN TODAS LAS PERCEPCIONES QUE VA A RECIBIR EL SERVIDOR PÚBLICO DURANTE UN EJERCICIO FISCAL QUE ESTAN GRAVADAS PARA EFECTOS DEL IMPUESTO SOBRE LA RENTA  Y SE LE APLICA LA TARIFA ANUAL DE ISR, IMPORTE QUE  SE DIVIDE EN LAS VEINTICUATRO QUINCENAS DEL EJERCICIO, DANDO COMO RESULTADO EL IMPUESTO A PAGAR, MISMO QUE PODRA VARIAR SI SE DA UN AUMENTO EN LAS PERCEPCIONES GRAVABLES.</t>
  </si>
  <si>
    <t>LA PRESTACIÓN DE FONDO DE AHORRO PERMANECE EN UNA CUENTA DE INVERSION Y  ES ENTREGADA A CADA UNO DE LOS DIPUTADOS AL TERMINO DE LA LEGISLATURA, ASI MISMO DE LA PARTIDA DE SUBVENCIONES SE LES RETIENE LA CANTIDAD DE $8,000.00 PESOS MISMOS QUE SE INTEGRAN A LA CITADA CUENTA DE INVERSION.</t>
  </si>
  <si>
    <t>(4)</t>
  </si>
  <si>
    <r>
      <t xml:space="preserve">Dip. Rubén Aguilar Jiménez </t>
    </r>
    <r>
      <rPr>
        <b/>
        <sz val="8"/>
        <color theme="1"/>
        <rFont val="Calibri"/>
        <family val="2"/>
        <scheme val="minor"/>
      </rPr>
      <t>(4)</t>
    </r>
  </si>
  <si>
    <t>(5)</t>
  </si>
  <si>
    <r>
      <t xml:space="preserve">Dip. Blanca Gámez Gutiérrez </t>
    </r>
    <r>
      <rPr>
        <b/>
        <sz val="8"/>
        <color theme="1"/>
        <rFont val="Calibri"/>
        <family val="2"/>
        <scheme val="minor"/>
      </rPr>
      <t>(5)</t>
    </r>
  </si>
  <si>
    <r>
      <t xml:space="preserve">Dip. Roman Alcantar Alvidrez </t>
    </r>
    <r>
      <rPr>
        <b/>
        <sz val="8"/>
        <color theme="1"/>
        <rFont val="Calibri"/>
        <family val="2"/>
        <scheme val="minor"/>
      </rPr>
      <t>(6)</t>
    </r>
  </si>
  <si>
    <t>(6)</t>
  </si>
  <si>
    <t xml:space="preserve"> EN ESTE CASO SE LE PROPORCIONA UNICAMENTE LA CANTIDAD DE $ 9,675.00 PESOS A PETICION DE LA DIPUTADA MEDIANTE OFICIO DEBIDO A QUE LA CANTIDAD RESTANTE DE $10,000.00 PESOS SE PASARON A LA PARTIDA DE GESTORIA. </t>
  </si>
  <si>
    <t>EL DIA 14 DE MARZO DEL 2019 GUSTAVO DE LA ROSA HICKERSON SOLICITO LICENCIA, ASUMIENDO SUS FUNCIONES  EL DIPUTADO ROMÁN ALCÁNTAR ALVÍDREZ.</t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</si>
  <si>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</si>
  <si>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EL CALCULO PARA FONDO PROPIO ES DE UN 12%, EXCEPTO AL DIPUTADO RUBEN AGUILAR JIMENEZ ,QUE SE LE DESCUENTA UN 8% POR ENCONTRARSE SUJETO A LA ANTERIOR  LEY DE PENSIONES CIVILES DEL ESTADO.</t>
  </si>
  <si>
    <t>PERCEPCIONES ABRIL 2019 DE LOS C. DIPUTADOS DE LA LXVI LEGISLATURA DEL H. CONGRESO DEL ESTADO DE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</si>
</sst>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32">
    <xf numFmtId="0" fontId="0" fillId="0" borderId="0" xfId="0"/>
    <xf numFmtId="0" fontId="3" fillId="3" borderId="0" xfId="0" applyFont="1" applyFill="1"/>
    <xf numFmtId="0" fontId="4" fillId="3" borderId="7" xfId="0" applyFont="1" applyFill="1" applyBorder="1" applyAlignment="1">
      <alignment horizontal="center"/>
    </xf>
    <xf numFmtId="0" fontId="3" fillId="0" borderId="4" xfId="0" applyFont="1" applyBorder="1"/>
    <xf numFmtId="0" fontId="3" fillId="0" borderId="0" xfId="0" applyFont="1"/>
    <xf numFmtId="4" fontId="3" fillId="0" borderId="3" xfId="0" applyNumberFormat="1" applyFont="1" applyBorder="1"/>
    <xf numFmtId="0" fontId="6" fillId="0" borderId="0" xfId="0" applyFont="1"/>
    <xf numFmtId="0" fontId="6" fillId="0" borderId="0" xfId="0" applyFont="1" applyFill="1"/>
    <xf numFmtId="4" fontId="2" fillId="5" borderId="11" xfId="0" applyNumberFormat="1" applyFont="1" applyFill="1" applyBorder="1"/>
    <xf numFmtId="0" fontId="9" fillId="5" borderId="9" xfId="0" applyFont="1" applyFill="1" applyBorder="1" applyAlignment="1">
      <alignment horizontal="right"/>
    </xf>
    <xf numFmtId="0" fontId="4" fillId="2" borderId="16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 wrapText="1"/>
    </xf>
    <xf numFmtId="0" fontId="1" fillId="0" borderId="0" xfId="0" applyFont="1"/>
    <xf numFmtId="0" fontId="11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3" fillId="2" borderId="16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4" fontId="3" fillId="0" borderId="8" xfId="0" applyNumberFormat="1" applyFont="1" applyBorder="1"/>
    <xf numFmtId="4" fontId="3" fillId="0" borderId="10" xfId="0" applyNumberFormat="1" applyFont="1" applyBorder="1"/>
    <xf numFmtId="4" fontId="2" fillId="5" borderId="9" xfId="0" applyNumberFormat="1" applyFont="1" applyFill="1" applyBorder="1"/>
    <xf numFmtId="4" fontId="2" fillId="5" borderId="12" xfId="0" applyNumberFormat="1" applyFont="1" applyFill="1" applyBorder="1"/>
    <xf numFmtId="49" fontId="2" fillId="2" borderId="3" xfId="0" applyNumberFormat="1" applyFont="1" applyFill="1" applyBorder="1" applyAlignment="1">
      <alignment horizontal="center"/>
    </xf>
    <xf numFmtId="49" fontId="2" fillId="2" borderId="8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0" fontId="11" fillId="2" borderId="23" xfId="0" applyFont="1" applyFill="1" applyBorder="1" applyAlignment="1">
      <alignment horizontal="center" wrapText="1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" fontId="3" fillId="0" borderId="16" xfId="0" applyNumberFormat="1" applyFont="1" applyBorder="1"/>
    <xf numFmtId="4" fontId="3" fillId="0" borderId="4" xfId="0" applyNumberFormat="1" applyFont="1" applyBorder="1"/>
    <xf numFmtId="0" fontId="7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2" fontId="4" fillId="2" borderId="16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/>
    <xf numFmtId="49" fontId="2" fillId="2" borderId="33" xfId="0" applyNumberFormat="1" applyFont="1" applyFill="1" applyBorder="1" applyAlignment="1">
      <alignment horizontal="center"/>
    </xf>
    <xf numFmtId="0" fontId="3" fillId="0" borderId="35" xfId="0" applyFont="1" applyBorder="1"/>
    <xf numFmtId="4" fontId="3" fillId="0" borderId="33" xfId="0" applyNumberFormat="1" applyFont="1" applyBorder="1"/>
    <xf numFmtId="4" fontId="2" fillId="5" borderId="34" xfId="0" applyNumberFormat="1" applyFont="1" applyFill="1" applyBorder="1"/>
    <xf numFmtId="0" fontId="14" fillId="2" borderId="3" xfId="0" applyFont="1" applyFill="1" applyBorder="1" applyAlignment="1">
      <alignment horizontal="center" wrapText="1"/>
    </xf>
    <xf numFmtId="2" fontId="14" fillId="2" borderId="3" xfId="0" applyNumberFormat="1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0" fontId="14" fillId="2" borderId="10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horizontal="left"/>
    </xf>
    <xf numFmtId="0" fontId="14" fillId="5" borderId="9" xfId="0" applyFont="1" applyFill="1" applyBorder="1" applyAlignment="1">
      <alignment horizontal="center"/>
    </xf>
    <xf numFmtId="0" fontId="14" fillId="5" borderId="11" xfId="0" applyFont="1" applyFill="1" applyBorder="1" applyAlignment="1">
      <alignment horizontal="center" wrapText="1"/>
    </xf>
    <xf numFmtId="4" fontId="14" fillId="5" borderId="11" xfId="0" applyNumberFormat="1" applyFont="1" applyFill="1" applyBorder="1" applyAlignment="1">
      <alignment horizontal="center" wrapText="1"/>
    </xf>
    <xf numFmtId="0" fontId="16" fillId="5" borderId="24" xfId="0" applyFont="1" applyFill="1" applyBorder="1" applyAlignment="1">
      <alignment horizontal="center"/>
    </xf>
    <xf numFmtId="0" fontId="14" fillId="8" borderId="9" xfId="0" applyFont="1" applyFill="1" applyBorder="1" applyAlignment="1">
      <alignment horizontal="center" wrapText="1"/>
    </xf>
    <xf numFmtId="0" fontId="14" fillId="8" borderId="11" xfId="0" applyFont="1" applyFill="1" applyBorder="1" applyAlignment="1">
      <alignment horizontal="center" wrapText="1"/>
    </xf>
    <xf numFmtId="0" fontId="16" fillId="8" borderId="12" xfId="0" applyFont="1" applyFill="1" applyBorder="1" applyAlignment="1">
      <alignment horizontal="center"/>
    </xf>
    <xf numFmtId="0" fontId="14" fillId="5" borderId="26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5" borderId="34" xfId="0" applyFont="1" applyFill="1" applyBorder="1" applyAlignment="1">
      <alignment horizontal="center" wrapText="1"/>
    </xf>
    <xf numFmtId="0" fontId="14" fillId="5" borderId="9" xfId="0" applyFont="1" applyFill="1" applyBorder="1" applyAlignment="1">
      <alignment horizontal="center" wrapText="1"/>
    </xf>
    <xf numFmtId="0" fontId="14" fillId="5" borderId="12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4" fillId="5" borderId="15" xfId="0" applyFont="1" applyFill="1" applyBorder="1" applyAlignment="1">
      <alignment horizontal="center" wrapText="1"/>
    </xf>
    <xf numFmtId="0" fontId="14" fillId="2" borderId="33" xfId="0" applyFont="1" applyFill="1" applyBorder="1" applyAlignment="1">
      <alignment horizontal="center" wrapText="1"/>
    </xf>
    <xf numFmtId="0" fontId="14" fillId="3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3" borderId="0" xfId="0" applyFont="1" applyFill="1"/>
    <xf numFmtId="0" fontId="18" fillId="3" borderId="13" xfId="0" applyFont="1" applyFill="1" applyBorder="1" applyAlignment="1">
      <alignment horizontal="left"/>
    </xf>
    <xf numFmtId="0" fontId="16" fillId="5" borderId="14" xfId="0" applyFont="1" applyFill="1" applyBorder="1"/>
    <xf numFmtId="0" fontId="16" fillId="0" borderId="0" xfId="0" applyFont="1" applyFill="1" applyBorder="1"/>
    <xf numFmtId="0" fontId="16" fillId="6" borderId="32" xfId="0" applyFont="1" applyFill="1" applyBorder="1" applyAlignment="1">
      <alignment horizontal="center" wrapText="1"/>
    </xf>
    <xf numFmtId="0" fontId="12" fillId="9" borderId="30" xfId="1" applyFont="1" applyFill="1" applyBorder="1"/>
    <xf numFmtId="4" fontId="3" fillId="9" borderId="27" xfId="0" applyNumberFormat="1" applyFont="1" applyFill="1" applyBorder="1"/>
    <xf numFmtId="4" fontId="3" fillId="9" borderId="3" xfId="0" applyNumberFormat="1" applyFont="1" applyFill="1" applyBorder="1"/>
    <xf numFmtId="4" fontId="1" fillId="9" borderId="18" xfId="0" applyNumberFormat="1" applyFont="1" applyFill="1" applyBorder="1"/>
    <xf numFmtId="4" fontId="3" fillId="9" borderId="8" xfId="0" applyNumberFormat="1" applyFont="1" applyFill="1" applyBorder="1"/>
    <xf numFmtId="4" fontId="1" fillId="9" borderId="10" xfId="0" applyNumberFormat="1" applyFont="1" applyFill="1" applyBorder="1"/>
    <xf numFmtId="4" fontId="1" fillId="9" borderId="15" xfId="0" applyNumberFormat="1" applyFont="1" applyFill="1" applyBorder="1"/>
    <xf numFmtId="4" fontId="1" fillId="9" borderId="0" xfId="0" applyNumberFormat="1" applyFont="1" applyFill="1" applyBorder="1"/>
    <xf numFmtId="4" fontId="3" fillId="9" borderId="33" xfId="0" applyNumberFormat="1" applyFont="1" applyFill="1" applyBorder="1"/>
    <xf numFmtId="4" fontId="3" fillId="9" borderId="10" xfId="0" applyNumberFormat="1" applyFont="1" applyFill="1" applyBorder="1"/>
    <xf numFmtId="4" fontId="3" fillId="9" borderId="0" xfId="0" applyNumberFormat="1" applyFont="1" applyFill="1"/>
    <xf numFmtId="0" fontId="3" fillId="9" borderId="0" xfId="0" applyFont="1" applyFill="1"/>
    <xf numFmtId="0" fontId="12" fillId="9" borderId="30" xfId="1" applyFont="1" applyFill="1" applyBorder="1" applyAlignment="1">
      <alignment vertical="top" wrapText="1"/>
    </xf>
    <xf numFmtId="0" fontId="12" fillId="9" borderId="29" xfId="1" applyFont="1" applyFill="1" applyBorder="1"/>
    <xf numFmtId="0" fontId="12" fillId="9" borderId="31" xfId="1" applyFont="1" applyFill="1" applyBorder="1"/>
    <xf numFmtId="0" fontId="0" fillId="9" borderId="31" xfId="1" applyFont="1" applyFill="1" applyBorder="1"/>
    <xf numFmtId="0" fontId="0" fillId="9" borderId="30" xfId="1" applyFont="1" applyFill="1" applyBorder="1"/>
    <xf numFmtId="4" fontId="3" fillId="9" borderId="18" xfId="0" applyNumberFormat="1" applyFont="1" applyFill="1" applyBorder="1"/>
    <xf numFmtId="0" fontId="3" fillId="9" borderId="3" xfId="0" applyFont="1" applyFill="1" applyBorder="1"/>
    <xf numFmtId="4" fontId="1" fillId="9" borderId="28" xfId="0" applyNumberFormat="1" applyFont="1" applyFill="1" applyBorder="1"/>
    <xf numFmtId="0" fontId="12" fillId="9" borderId="29" xfId="1" applyFont="1" applyFill="1" applyBorder="1" applyAlignment="1">
      <alignment vertical="top" wrapText="1"/>
    </xf>
    <xf numFmtId="49" fontId="14" fillId="0" borderId="0" xfId="0" applyNumberFormat="1" applyFont="1" applyAlignment="1">
      <alignment horizontal="right"/>
    </xf>
    <xf numFmtId="0" fontId="17" fillId="0" borderId="0" xfId="0" applyFont="1" applyAlignment="1">
      <alignment wrapText="1"/>
    </xf>
    <xf numFmtId="0" fontId="17" fillId="0" borderId="0" xfId="0" applyFont="1"/>
    <xf numFmtId="49" fontId="14" fillId="0" borderId="0" xfId="0" applyNumberFormat="1" applyFont="1"/>
    <xf numFmtId="0" fontId="16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Alignment="1"/>
    <xf numFmtId="0" fontId="22" fillId="0" borderId="0" xfId="0" applyFont="1"/>
    <xf numFmtId="0" fontId="17" fillId="0" borderId="0" xfId="0" applyFont="1" applyAlignment="1"/>
    <xf numFmtId="9" fontId="4" fillId="2" borderId="2" xfId="0" applyNumberFormat="1" applyFont="1" applyFill="1" applyBorder="1" applyAlignment="1">
      <alignment horizontal="center" wrapText="1"/>
    </xf>
    <xf numFmtId="0" fontId="0" fillId="9" borderId="29" xfId="1" applyFont="1" applyFill="1" applyBorder="1"/>
    <xf numFmtId="0" fontId="16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6" fillId="6" borderId="5" xfId="0" applyFont="1" applyFill="1" applyBorder="1" applyAlignment="1">
      <alignment horizontal="center"/>
    </xf>
    <xf numFmtId="0" fontId="16" fillId="6" borderId="22" xfId="0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/>
    </xf>
    <xf numFmtId="0" fontId="16" fillId="7" borderId="6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6" fillId="6" borderId="19" xfId="0" applyFont="1" applyFill="1" applyBorder="1" applyAlignment="1">
      <alignment horizontal="center"/>
    </xf>
    <xf numFmtId="0" fontId="16" fillId="6" borderId="14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202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79)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4)" TargetMode="External"/><Relationship Id="rId33" Type="http://schemas.openxmlformats.org/officeDocument/2006/relationships/hyperlink" Target="javascript:%20irDetalle(1201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75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3)" TargetMode="External"/><Relationship Id="rId32" Type="http://schemas.openxmlformats.org/officeDocument/2006/relationships/hyperlink" Target="javascript:%20irDetalle(1186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5)" TargetMode="External"/><Relationship Id="rId28" Type="http://schemas.openxmlformats.org/officeDocument/2006/relationships/hyperlink" Target="javascript:%20irDetalle(1193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182)" TargetMode="External"/><Relationship Id="rId27" Type="http://schemas.openxmlformats.org/officeDocument/2006/relationships/hyperlink" Target="javascript:%20irDetalle(1185)" TargetMode="External"/><Relationship Id="rId30" Type="http://schemas.openxmlformats.org/officeDocument/2006/relationships/hyperlink" Target="javascript:%20irDetalle(118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7"/>
  <sheetViews>
    <sheetView tabSelected="1" zoomScaleNormal="100" workbookViewId="0">
      <pane xSplit="1" ySplit="5" topLeftCell="F6" activePane="bottomRight" state="frozen"/>
      <selection pane="topRight" activeCell="B1" sqref="B1"/>
      <selection pane="bottomLeft" activeCell="A6" sqref="A6"/>
      <selection pane="bottomRight" sqref="A1:T1"/>
    </sheetView>
  </sheetViews>
  <sheetFormatPr baseColWidth="10" defaultColWidth="11.42578125" defaultRowHeight="13.5" x14ac:dyDescent="0.25"/>
  <cols>
    <col min="1" max="1" width="35.85546875" style="6" customWidth="1"/>
    <col min="2" max="2" width="9.710937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2.85546875" style="13" customWidth="1"/>
    <col min="9" max="9" width="8.85546875" style="4" customWidth="1"/>
    <col min="10" max="10" width="9.28515625" style="4" customWidth="1"/>
    <col min="11" max="11" width="10.28515625" style="4" customWidth="1"/>
    <col min="12" max="12" width="12.5703125" style="13" customWidth="1"/>
    <col min="13" max="13" width="13.140625" style="13" customWidth="1"/>
    <col min="14" max="14" width="2.85546875" style="13" customWidth="1"/>
    <col min="15" max="15" width="10.7109375" style="13" customWidth="1"/>
    <col min="16" max="16" width="2.85546875" style="13" customWidth="1"/>
    <col min="17" max="17" width="13" style="4" customWidth="1"/>
    <col min="18" max="18" width="11" style="4" customWidth="1"/>
    <col min="19" max="20" width="15.140625" style="4" customWidth="1"/>
    <col min="21" max="21" width="12.5703125" style="26" customWidth="1"/>
    <col min="22" max="16384" width="11.42578125" style="4"/>
  </cols>
  <sheetData>
    <row r="1" spans="1:37" ht="21" customHeight="1" thickBot="1" x14ac:dyDescent="0.4">
      <c r="A1" s="121" t="s">
        <v>83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s="81" customFormat="1" ht="22.5" customHeight="1" thickTop="1" x14ac:dyDescent="0.15">
      <c r="A2" s="82"/>
      <c r="B2" s="122" t="s">
        <v>0</v>
      </c>
      <c r="C2" s="123"/>
      <c r="D2" s="123"/>
      <c r="E2" s="123"/>
      <c r="F2" s="123"/>
      <c r="G2" s="123"/>
      <c r="H2" s="124"/>
      <c r="I2" s="125" t="s">
        <v>1</v>
      </c>
      <c r="J2" s="126"/>
      <c r="K2" s="126"/>
      <c r="L2" s="127"/>
      <c r="M2" s="83"/>
      <c r="N2" s="84"/>
      <c r="O2" s="85" t="s">
        <v>6</v>
      </c>
      <c r="P2" s="84"/>
      <c r="Q2" s="128" t="s">
        <v>27</v>
      </c>
      <c r="R2" s="129"/>
      <c r="S2" s="129"/>
      <c r="T2" s="13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7" s="81" customFormat="1" ht="31.5" customHeight="1" x14ac:dyDescent="0.15">
      <c r="A3" s="77" t="s">
        <v>2</v>
      </c>
      <c r="B3" s="78" t="s">
        <v>3</v>
      </c>
      <c r="C3" s="52" t="s">
        <v>4</v>
      </c>
      <c r="D3" s="52" t="s">
        <v>5</v>
      </c>
      <c r="E3" s="52" t="s">
        <v>7</v>
      </c>
      <c r="F3" s="53" t="s">
        <v>8</v>
      </c>
      <c r="G3" s="52" t="s">
        <v>9</v>
      </c>
      <c r="H3" s="57" t="s">
        <v>10</v>
      </c>
      <c r="I3" s="58" t="s">
        <v>36</v>
      </c>
      <c r="J3" s="52" t="s">
        <v>35</v>
      </c>
      <c r="K3" s="52" t="s">
        <v>28</v>
      </c>
      <c r="L3" s="59" t="s">
        <v>11</v>
      </c>
      <c r="M3" s="75" t="s">
        <v>12</v>
      </c>
      <c r="N3" s="69"/>
      <c r="O3" s="76" t="s">
        <v>6</v>
      </c>
      <c r="P3" s="69"/>
      <c r="Q3" s="79" t="s">
        <v>24</v>
      </c>
      <c r="R3" s="54" t="s">
        <v>23</v>
      </c>
      <c r="S3" s="55" t="s">
        <v>25</v>
      </c>
      <c r="T3" s="56" t="s">
        <v>26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7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28"/>
      <c r="I4" s="118">
        <v>0.12</v>
      </c>
      <c r="J4" s="10"/>
      <c r="K4" s="24" t="s">
        <v>30</v>
      </c>
      <c r="L4" s="12"/>
      <c r="M4" s="14"/>
      <c r="N4" s="46"/>
      <c r="O4" s="48" t="s">
        <v>31</v>
      </c>
      <c r="P4" s="46"/>
      <c r="Q4" s="25" t="s">
        <v>29</v>
      </c>
      <c r="R4" s="24" t="s">
        <v>29</v>
      </c>
      <c r="S4" s="11"/>
      <c r="T4" s="17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1:37" s="74" customFormat="1" ht="18.75" thickBot="1" x14ac:dyDescent="0.2">
      <c r="A5" s="60" t="s">
        <v>67</v>
      </c>
      <c r="B5" s="61" t="s">
        <v>13</v>
      </c>
      <c r="C5" s="62" t="s">
        <v>13</v>
      </c>
      <c r="D5" s="62" t="s">
        <v>13</v>
      </c>
      <c r="E5" s="62" t="s">
        <v>13</v>
      </c>
      <c r="F5" s="63" t="s">
        <v>13</v>
      </c>
      <c r="G5" s="62" t="s">
        <v>13</v>
      </c>
      <c r="H5" s="64" t="s">
        <v>13</v>
      </c>
      <c r="I5" s="65" t="s">
        <v>13</v>
      </c>
      <c r="J5" s="66" t="s">
        <v>13</v>
      </c>
      <c r="K5" s="66" t="s">
        <v>13</v>
      </c>
      <c r="L5" s="67" t="s">
        <v>13</v>
      </c>
      <c r="M5" s="68" t="s">
        <v>13</v>
      </c>
      <c r="N5" s="69"/>
      <c r="O5" s="70" t="s">
        <v>13</v>
      </c>
      <c r="P5" s="69"/>
      <c r="Q5" s="71" t="s">
        <v>32</v>
      </c>
      <c r="R5" s="62" t="s">
        <v>33</v>
      </c>
      <c r="S5" s="62" t="s">
        <v>32</v>
      </c>
      <c r="T5" s="72" t="s">
        <v>34</v>
      </c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</row>
    <row r="6" spans="1:37" ht="14.25" thickTop="1" x14ac:dyDescent="0.25">
      <c r="A6" s="41" t="s">
        <v>14</v>
      </c>
      <c r="B6" s="3"/>
      <c r="C6" s="3"/>
      <c r="D6" s="3"/>
      <c r="E6" s="3"/>
      <c r="F6" s="38"/>
      <c r="G6" s="3"/>
      <c r="H6" s="29"/>
      <c r="I6" s="18"/>
      <c r="J6" s="3"/>
      <c r="K6" s="3"/>
      <c r="L6" s="35"/>
      <c r="M6" s="32"/>
      <c r="N6" s="45"/>
      <c r="O6" s="49"/>
      <c r="P6" s="45"/>
      <c r="Q6" s="18"/>
      <c r="R6" s="3"/>
      <c r="S6" s="3"/>
      <c r="T6" s="19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37" s="97" customFormat="1" ht="15" x14ac:dyDescent="0.25">
      <c r="A7" s="86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89">
        <f t="shared" ref="H7:H17" si="0">SUM(B7:G7)</f>
        <v>85990</v>
      </c>
      <c r="I7" s="90">
        <f t="shared" ref="I7:I17" si="1">B7*0.12</f>
        <v>4059.12</v>
      </c>
      <c r="J7" s="88">
        <f t="shared" ref="J7:J17" si="2">B7*0.03</f>
        <v>1014.78</v>
      </c>
      <c r="K7" s="88">
        <v>7495.36</v>
      </c>
      <c r="L7" s="91">
        <f>SUM(I7:K7)</f>
        <v>12569.259999999998</v>
      </c>
      <c r="M7" s="92">
        <f>H7-L7</f>
        <v>73420.740000000005</v>
      </c>
      <c r="N7" s="93"/>
      <c r="O7" s="94">
        <v>8000</v>
      </c>
      <c r="P7" s="93"/>
      <c r="Q7" s="90">
        <f>B7/30*40</f>
        <v>45101.333333333328</v>
      </c>
      <c r="R7" s="88">
        <v>22550.66</v>
      </c>
      <c r="S7" s="88">
        <f>C7/30*40</f>
        <v>43318.666666666672</v>
      </c>
      <c r="T7" s="95">
        <v>21659.33</v>
      </c>
      <c r="U7" s="96"/>
    </row>
    <row r="8" spans="1:37" s="97" customFormat="1" ht="15" x14ac:dyDescent="0.2">
      <c r="A8" s="98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89">
        <f t="shared" si="0"/>
        <v>95990</v>
      </c>
      <c r="I8" s="90">
        <f t="shared" si="1"/>
        <v>4059.12</v>
      </c>
      <c r="J8" s="88">
        <f t="shared" si="2"/>
        <v>1014.78</v>
      </c>
      <c r="K8" s="88">
        <v>7495.36</v>
      </c>
      <c r="L8" s="91">
        <f t="shared" ref="L8:L46" si="3">SUM(I8:K8)</f>
        <v>12569.259999999998</v>
      </c>
      <c r="M8" s="92">
        <f t="shared" ref="M8:M17" si="4">H8-L8</f>
        <v>83420.740000000005</v>
      </c>
      <c r="N8" s="93"/>
      <c r="O8" s="94">
        <v>8000</v>
      </c>
      <c r="P8" s="93"/>
      <c r="Q8" s="90">
        <f t="shared" ref="Q8:Q17" si="5">B8/30*40</f>
        <v>45101.333333333328</v>
      </c>
      <c r="R8" s="88">
        <v>22550.66</v>
      </c>
      <c r="S8" s="88">
        <f t="shared" ref="S8:S17" si="6">C8/30*40</f>
        <v>43318.666666666672</v>
      </c>
      <c r="T8" s="95">
        <v>21659.33</v>
      </c>
      <c r="U8" s="96"/>
    </row>
    <row r="9" spans="1:37" s="97" customFormat="1" ht="15" x14ac:dyDescent="0.25">
      <c r="A9" s="86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89">
        <f t="shared" si="0"/>
        <v>85990</v>
      </c>
      <c r="I9" s="90">
        <f t="shared" si="1"/>
        <v>4059.12</v>
      </c>
      <c r="J9" s="88">
        <f t="shared" si="2"/>
        <v>1014.78</v>
      </c>
      <c r="K9" s="88">
        <v>7495.36</v>
      </c>
      <c r="L9" s="91">
        <f t="shared" si="3"/>
        <v>12569.259999999998</v>
      </c>
      <c r="M9" s="92">
        <f t="shared" si="4"/>
        <v>73420.740000000005</v>
      </c>
      <c r="N9" s="93"/>
      <c r="O9" s="94">
        <v>8000</v>
      </c>
      <c r="P9" s="93"/>
      <c r="Q9" s="90">
        <f t="shared" si="5"/>
        <v>45101.333333333328</v>
      </c>
      <c r="R9" s="88">
        <v>22550.66</v>
      </c>
      <c r="S9" s="88">
        <f t="shared" si="6"/>
        <v>43318.666666666672</v>
      </c>
      <c r="T9" s="95">
        <v>21659.33</v>
      </c>
      <c r="U9" s="96"/>
    </row>
    <row r="10" spans="1:37" s="97" customFormat="1" ht="15" x14ac:dyDescent="0.25">
      <c r="A10" s="99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89">
        <f t="shared" si="0"/>
        <v>85990</v>
      </c>
      <c r="I10" s="90">
        <f t="shared" si="1"/>
        <v>4059.12</v>
      </c>
      <c r="J10" s="88">
        <f t="shared" si="2"/>
        <v>1014.78</v>
      </c>
      <c r="K10" s="88">
        <v>7495.36</v>
      </c>
      <c r="L10" s="91">
        <f t="shared" si="3"/>
        <v>12569.259999999998</v>
      </c>
      <c r="M10" s="92">
        <f t="shared" si="4"/>
        <v>73420.740000000005</v>
      </c>
      <c r="N10" s="93"/>
      <c r="O10" s="94">
        <v>8000</v>
      </c>
      <c r="P10" s="93"/>
      <c r="Q10" s="90">
        <f t="shared" si="5"/>
        <v>45101.333333333328</v>
      </c>
      <c r="R10" s="88">
        <v>22550.66</v>
      </c>
      <c r="S10" s="88">
        <f t="shared" si="6"/>
        <v>43318.666666666672</v>
      </c>
      <c r="T10" s="95">
        <v>21659.33</v>
      </c>
      <c r="U10" s="96"/>
    </row>
    <row r="11" spans="1:37" s="97" customFormat="1" ht="15" x14ac:dyDescent="0.25">
      <c r="A11" s="100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89">
        <f t="shared" si="0"/>
        <v>85990</v>
      </c>
      <c r="I11" s="90">
        <f t="shared" si="1"/>
        <v>4059.12</v>
      </c>
      <c r="J11" s="88">
        <f t="shared" si="2"/>
        <v>1014.78</v>
      </c>
      <c r="K11" s="88">
        <v>7495.36</v>
      </c>
      <c r="L11" s="91">
        <f t="shared" si="3"/>
        <v>12569.259999999998</v>
      </c>
      <c r="M11" s="92">
        <f t="shared" si="4"/>
        <v>73420.740000000005</v>
      </c>
      <c r="N11" s="93"/>
      <c r="O11" s="94">
        <v>8000</v>
      </c>
      <c r="P11" s="93"/>
      <c r="Q11" s="90">
        <f t="shared" si="5"/>
        <v>45101.333333333328</v>
      </c>
      <c r="R11" s="88">
        <v>22550.66</v>
      </c>
      <c r="S11" s="88">
        <f t="shared" si="6"/>
        <v>43318.666666666672</v>
      </c>
      <c r="T11" s="95">
        <v>21659.33</v>
      </c>
      <c r="U11" s="96"/>
    </row>
    <row r="12" spans="1:37" s="97" customFormat="1" ht="15" x14ac:dyDescent="0.25">
      <c r="A12" s="101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89">
        <f t="shared" si="0"/>
        <v>86220</v>
      </c>
      <c r="I12" s="90">
        <f t="shared" si="1"/>
        <v>4059.12</v>
      </c>
      <c r="J12" s="88">
        <f t="shared" si="2"/>
        <v>1014.78</v>
      </c>
      <c r="K12" s="88">
        <v>7495.36</v>
      </c>
      <c r="L12" s="91">
        <f t="shared" si="3"/>
        <v>12569.259999999998</v>
      </c>
      <c r="M12" s="92">
        <f t="shared" si="4"/>
        <v>73650.740000000005</v>
      </c>
      <c r="N12" s="93"/>
      <c r="O12" s="94">
        <v>8000</v>
      </c>
      <c r="P12" s="93"/>
      <c r="Q12" s="90">
        <f t="shared" si="5"/>
        <v>45101.333333333328</v>
      </c>
      <c r="R12" s="88">
        <v>22550.66</v>
      </c>
      <c r="S12" s="88">
        <f t="shared" si="6"/>
        <v>43318.666666666672</v>
      </c>
      <c r="T12" s="95">
        <v>21659.33</v>
      </c>
      <c r="U12" s="96"/>
    </row>
    <row r="13" spans="1:37" s="97" customFormat="1" ht="15" x14ac:dyDescent="0.25">
      <c r="A13" s="100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89">
        <f t="shared" si="0"/>
        <v>89990</v>
      </c>
      <c r="I13" s="90">
        <f t="shared" si="1"/>
        <v>4059.12</v>
      </c>
      <c r="J13" s="88">
        <f t="shared" si="2"/>
        <v>1014.78</v>
      </c>
      <c r="K13" s="88">
        <v>7495.36</v>
      </c>
      <c r="L13" s="91">
        <f t="shared" si="3"/>
        <v>12569.259999999998</v>
      </c>
      <c r="M13" s="92">
        <f t="shared" si="4"/>
        <v>77420.740000000005</v>
      </c>
      <c r="N13" s="93"/>
      <c r="O13" s="94">
        <v>8000</v>
      </c>
      <c r="P13" s="93"/>
      <c r="Q13" s="90">
        <f t="shared" si="5"/>
        <v>45101.333333333328</v>
      </c>
      <c r="R13" s="88">
        <v>22550.66</v>
      </c>
      <c r="S13" s="88">
        <f t="shared" si="6"/>
        <v>43318.666666666672</v>
      </c>
      <c r="T13" s="95">
        <v>21659.33</v>
      </c>
      <c r="U13" s="96"/>
    </row>
    <row r="14" spans="1:37" s="97" customFormat="1" ht="15" x14ac:dyDescent="0.25">
      <c r="A14" s="86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89">
        <f t="shared" si="0"/>
        <v>85990</v>
      </c>
      <c r="I14" s="90">
        <f t="shared" si="1"/>
        <v>4059.12</v>
      </c>
      <c r="J14" s="88">
        <f t="shared" si="2"/>
        <v>1014.78</v>
      </c>
      <c r="K14" s="88">
        <v>7495.36</v>
      </c>
      <c r="L14" s="91">
        <f t="shared" si="3"/>
        <v>12569.259999999998</v>
      </c>
      <c r="M14" s="92">
        <f t="shared" si="4"/>
        <v>73420.740000000005</v>
      </c>
      <c r="N14" s="93"/>
      <c r="O14" s="94">
        <v>8000</v>
      </c>
      <c r="P14" s="93"/>
      <c r="Q14" s="90">
        <f t="shared" si="5"/>
        <v>45101.333333333328</v>
      </c>
      <c r="R14" s="88">
        <v>22550.66</v>
      </c>
      <c r="S14" s="88">
        <f t="shared" si="6"/>
        <v>43318.666666666672</v>
      </c>
      <c r="T14" s="95">
        <v>21659.33</v>
      </c>
      <c r="U14" s="96"/>
    </row>
    <row r="15" spans="1:37" s="97" customFormat="1" ht="15" x14ac:dyDescent="0.25">
      <c r="A15" s="99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89">
        <f t="shared" si="0"/>
        <v>85990</v>
      </c>
      <c r="I15" s="90">
        <f t="shared" si="1"/>
        <v>4059.12</v>
      </c>
      <c r="J15" s="88">
        <f t="shared" si="2"/>
        <v>1014.78</v>
      </c>
      <c r="K15" s="88">
        <v>7495.36</v>
      </c>
      <c r="L15" s="91">
        <f t="shared" si="3"/>
        <v>12569.259999999998</v>
      </c>
      <c r="M15" s="92">
        <f t="shared" si="4"/>
        <v>73420.740000000005</v>
      </c>
      <c r="N15" s="93"/>
      <c r="O15" s="94">
        <v>8000</v>
      </c>
      <c r="P15" s="93"/>
      <c r="Q15" s="90">
        <f t="shared" si="5"/>
        <v>45101.333333333328</v>
      </c>
      <c r="R15" s="88">
        <v>22550.66</v>
      </c>
      <c r="S15" s="88">
        <f t="shared" si="6"/>
        <v>43318.666666666672</v>
      </c>
      <c r="T15" s="95">
        <v>21659.33</v>
      </c>
      <c r="U15" s="96"/>
    </row>
    <row r="16" spans="1:37" s="97" customFormat="1" ht="15" x14ac:dyDescent="0.25">
      <c r="A16" s="86" t="s">
        <v>46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89">
        <f t="shared" si="0"/>
        <v>119100</v>
      </c>
      <c r="I16" s="90">
        <f t="shared" si="1"/>
        <v>4059.12</v>
      </c>
      <c r="J16" s="88">
        <f t="shared" si="2"/>
        <v>1014.78</v>
      </c>
      <c r="K16" s="88">
        <v>7495.36</v>
      </c>
      <c r="L16" s="91">
        <f t="shared" si="3"/>
        <v>12569.259999999998</v>
      </c>
      <c r="M16" s="92">
        <f t="shared" si="4"/>
        <v>106530.74</v>
      </c>
      <c r="N16" s="93"/>
      <c r="O16" s="94">
        <v>8000</v>
      </c>
      <c r="P16" s="93"/>
      <c r="Q16" s="90">
        <f t="shared" si="5"/>
        <v>45101.333333333328</v>
      </c>
      <c r="R16" s="88">
        <v>22550.66</v>
      </c>
      <c r="S16" s="88">
        <f t="shared" si="6"/>
        <v>43318.666666666672</v>
      </c>
      <c r="T16" s="95">
        <v>21659.33</v>
      </c>
      <c r="U16" s="96"/>
    </row>
    <row r="17" spans="1:21" s="97" customFormat="1" ht="15" x14ac:dyDescent="0.25">
      <c r="A17" s="10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89">
        <f t="shared" si="0"/>
        <v>85990</v>
      </c>
      <c r="I17" s="90">
        <f t="shared" si="1"/>
        <v>4059.12</v>
      </c>
      <c r="J17" s="88">
        <f t="shared" si="2"/>
        <v>1014.78</v>
      </c>
      <c r="K17" s="88">
        <v>7495.36</v>
      </c>
      <c r="L17" s="91">
        <f t="shared" si="3"/>
        <v>12569.259999999998</v>
      </c>
      <c r="M17" s="92">
        <f t="shared" si="4"/>
        <v>73420.740000000005</v>
      </c>
      <c r="N17" s="93"/>
      <c r="O17" s="94">
        <v>8000</v>
      </c>
      <c r="P17" s="93"/>
      <c r="Q17" s="90">
        <f t="shared" si="5"/>
        <v>45101.333333333328</v>
      </c>
      <c r="R17" s="88">
        <v>22550.66</v>
      </c>
      <c r="S17" s="88">
        <f t="shared" si="6"/>
        <v>43318.666666666672</v>
      </c>
      <c r="T17" s="95">
        <v>21659.33</v>
      </c>
      <c r="U17" s="96"/>
    </row>
    <row r="18" spans="1:21" x14ac:dyDescent="0.25">
      <c r="A18" s="40" t="s">
        <v>19</v>
      </c>
      <c r="B18" s="5"/>
      <c r="C18" s="5"/>
      <c r="D18" s="5"/>
      <c r="E18" s="5"/>
      <c r="F18" s="37"/>
      <c r="G18" s="37"/>
      <c r="H18" s="30"/>
      <c r="I18" s="20"/>
      <c r="J18" s="5"/>
      <c r="K18" s="5"/>
      <c r="L18" s="36"/>
      <c r="M18" s="33"/>
      <c r="N18" s="47"/>
      <c r="O18" s="50"/>
      <c r="P18" s="47"/>
      <c r="Q18" s="20"/>
      <c r="R18" s="5"/>
      <c r="S18" s="5"/>
      <c r="T18" s="21"/>
      <c r="U18" s="27"/>
    </row>
    <row r="19" spans="1:21" s="97" customFormat="1" ht="15" x14ac:dyDescent="0.25">
      <c r="A19" s="86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89">
        <f t="shared" ref="H19:H22" si="7">SUM(B19:G19)</f>
        <v>89990</v>
      </c>
      <c r="I19" s="90">
        <f t="shared" ref="I19:I22" si="8">B19*0.12</f>
        <v>4059.12</v>
      </c>
      <c r="J19" s="88">
        <f t="shared" ref="J19:J22" si="9">B19*0.03</f>
        <v>1014.78</v>
      </c>
      <c r="K19" s="88">
        <v>7495.36</v>
      </c>
      <c r="L19" s="91">
        <f t="shared" ref="L19:L22" si="10">SUM(I19:K19)</f>
        <v>12569.259999999998</v>
      </c>
      <c r="M19" s="92">
        <f t="shared" ref="M19:M26" si="11">H19-L19</f>
        <v>77420.740000000005</v>
      </c>
      <c r="N19" s="93"/>
      <c r="O19" s="94">
        <v>8000</v>
      </c>
      <c r="P19" s="93"/>
      <c r="Q19" s="90">
        <f t="shared" ref="Q19:Q26" si="12">B19/30*40</f>
        <v>45101.333333333328</v>
      </c>
      <c r="R19" s="88">
        <v>22550.66</v>
      </c>
      <c r="S19" s="88">
        <f t="shared" ref="S19:S44" si="13">C19/30*40</f>
        <v>43318.666666666672</v>
      </c>
      <c r="T19" s="95">
        <v>21659.33</v>
      </c>
      <c r="U19" s="96"/>
    </row>
    <row r="20" spans="1:21" s="97" customFormat="1" ht="15" x14ac:dyDescent="0.25">
      <c r="A20" s="99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89">
        <f t="shared" si="7"/>
        <v>90640</v>
      </c>
      <c r="I20" s="90">
        <f t="shared" si="8"/>
        <v>4059.12</v>
      </c>
      <c r="J20" s="88">
        <f t="shared" si="9"/>
        <v>1014.78</v>
      </c>
      <c r="K20" s="88">
        <v>7495.36</v>
      </c>
      <c r="L20" s="91">
        <f t="shared" si="10"/>
        <v>12569.259999999998</v>
      </c>
      <c r="M20" s="92">
        <f t="shared" si="11"/>
        <v>78070.740000000005</v>
      </c>
      <c r="N20" s="93"/>
      <c r="O20" s="94">
        <v>8000</v>
      </c>
      <c r="P20" s="93"/>
      <c r="Q20" s="90">
        <f t="shared" si="12"/>
        <v>45101.333333333328</v>
      </c>
      <c r="R20" s="88">
        <v>22550.66</v>
      </c>
      <c r="S20" s="88">
        <f t="shared" si="13"/>
        <v>43318.666666666672</v>
      </c>
      <c r="T20" s="95">
        <v>21659.33</v>
      </c>
      <c r="U20" s="96"/>
    </row>
    <row r="21" spans="1:21" s="97" customFormat="1" ht="15" x14ac:dyDescent="0.25">
      <c r="A21" s="86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89">
        <f t="shared" si="7"/>
        <v>85990</v>
      </c>
      <c r="I21" s="90">
        <f t="shared" si="8"/>
        <v>4059.12</v>
      </c>
      <c r="J21" s="88">
        <f t="shared" si="9"/>
        <v>1014.78</v>
      </c>
      <c r="K21" s="88">
        <v>7495.36</v>
      </c>
      <c r="L21" s="91">
        <f t="shared" si="10"/>
        <v>12569.259999999998</v>
      </c>
      <c r="M21" s="92">
        <f t="shared" si="11"/>
        <v>73420.740000000005</v>
      </c>
      <c r="N21" s="93"/>
      <c r="O21" s="94">
        <v>8000</v>
      </c>
      <c r="P21" s="93"/>
      <c r="Q21" s="90">
        <f t="shared" si="12"/>
        <v>45101.333333333328</v>
      </c>
      <c r="R21" s="88">
        <v>22550.66</v>
      </c>
      <c r="S21" s="88">
        <f t="shared" si="13"/>
        <v>43318.666666666672</v>
      </c>
      <c r="T21" s="95">
        <v>21659.33</v>
      </c>
      <c r="U21" s="96"/>
    </row>
    <row r="22" spans="1:21" s="97" customFormat="1" ht="15" x14ac:dyDescent="0.25">
      <c r="A22" s="119" t="s">
        <v>77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89">
        <f t="shared" si="7"/>
        <v>85990</v>
      </c>
      <c r="I22" s="90">
        <f t="shared" si="8"/>
        <v>4059.12</v>
      </c>
      <c r="J22" s="88">
        <f t="shared" si="9"/>
        <v>1014.78</v>
      </c>
      <c r="K22" s="88">
        <v>7495.36</v>
      </c>
      <c r="L22" s="91">
        <f t="shared" si="10"/>
        <v>12569.259999999998</v>
      </c>
      <c r="M22" s="92">
        <f t="shared" si="11"/>
        <v>73420.740000000005</v>
      </c>
      <c r="N22" s="93"/>
      <c r="O22" s="94">
        <v>8000</v>
      </c>
      <c r="P22" s="93"/>
      <c r="Q22" s="90">
        <f t="shared" si="12"/>
        <v>45101.333333333328</v>
      </c>
      <c r="R22" s="88">
        <v>22550.66</v>
      </c>
      <c r="S22" s="88">
        <v>32488.799999999999</v>
      </c>
      <c r="T22" s="95">
        <v>21659.33</v>
      </c>
      <c r="U22" s="96"/>
    </row>
    <row r="23" spans="1:21" s="97" customFormat="1" ht="15" x14ac:dyDescent="0.25">
      <c r="A23" s="100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05">
        <f>SUM(B23:G23)</f>
        <v>85990</v>
      </c>
      <c r="I23" s="90">
        <f>B23*0.12</f>
        <v>4059.12</v>
      </c>
      <c r="J23" s="88">
        <f>B23*0.03</f>
        <v>1014.78</v>
      </c>
      <c r="K23" s="88">
        <v>7495.36</v>
      </c>
      <c r="L23" s="91">
        <f>SUM(I23:K23)</f>
        <v>12569.259999999998</v>
      </c>
      <c r="M23" s="92">
        <f t="shared" si="11"/>
        <v>73420.740000000005</v>
      </c>
      <c r="N23" s="93"/>
      <c r="O23" s="94">
        <v>8000</v>
      </c>
      <c r="P23" s="93"/>
      <c r="Q23" s="90">
        <f t="shared" si="12"/>
        <v>45101.333333333328</v>
      </c>
      <c r="R23" s="88">
        <v>22550.66</v>
      </c>
      <c r="S23" s="88">
        <f t="shared" si="13"/>
        <v>43318.666666666672</v>
      </c>
      <c r="T23" s="95">
        <v>21659.33</v>
      </c>
      <c r="U23" s="96"/>
    </row>
    <row r="24" spans="1:21" s="97" customFormat="1" ht="15" x14ac:dyDescent="0.25">
      <c r="A24" s="86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89">
        <f t="shared" ref="H24:H26" si="14">SUM(B24:G24)</f>
        <v>85990</v>
      </c>
      <c r="I24" s="90">
        <f t="shared" ref="I24:I26" si="15">B24*0.12</f>
        <v>4059.12</v>
      </c>
      <c r="J24" s="88">
        <f t="shared" ref="J24:J26" si="16">B24*0.03</f>
        <v>1014.78</v>
      </c>
      <c r="K24" s="88">
        <v>7495.36</v>
      </c>
      <c r="L24" s="91">
        <f t="shared" ref="L24:L26" si="17">SUM(I24:K24)</f>
        <v>12569.259999999998</v>
      </c>
      <c r="M24" s="92">
        <f t="shared" si="11"/>
        <v>73420.740000000005</v>
      </c>
      <c r="N24" s="93"/>
      <c r="O24" s="94">
        <v>8000</v>
      </c>
      <c r="P24" s="93"/>
      <c r="Q24" s="90">
        <f t="shared" si="12"/>
        <v>45101.333333333328</v>
      </c>
      <c r="R24" s="88">
        <v>22550.66</v>
      </c>
      <c r="S24" s="88">
        <f t="shared" si="13"/>
        <v>43318.666666666672</v>
      </c>
      <c r="T24" s="95">
        <v>21659.33</v>
      </c>
      <c r="U24" s="96"/>
    </row>
    <row r="25" spans="1:21" s="97" customFormat="1" ht="15" x14ac:dyDescent="0.25">
      <c r="A25" s="86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89">
        <f t="shared" si="14"/>
        <v>88653</v>
      </c>
      <c r="I25" s="90">
        <f t="shared" si="15"/>
        <v>4059.12</v>
      </c>
      <c r="J25" s="88">
        <f t="shared" si="16"/>
        <v>1014.78</v>
      </c>
      <c r="K25" s="88">
        <v>7495.36</v>
      </c>
      <c r="L25" s="91">
        <f t="shared" si="17"/>
        <v>12569.259999999998</v>
      </c>
      <c r="M25" s="92">
        <f t="shared" si="11"/>
        <v>76083.740000000005</v>
      </c>
      <c r="N25" s="93"/>
      <c r="O25" s="94">
        <v>8000</v>
      </c>
      <c r="P25" s="93"/>
      <c r="Q25" s="90">
        <f t="shared" si="12"/>
        <v>45101.333333333328</v>
      </c>
      <c r="R25" s="88">
        <v>22550.66</v>
      </c>
      <c r="S25" s="88">
        <f t="shared" si="13"/>
        <v>43318.666666666672</v>
      </c>
      <c r="T25" s="95">
        <v>21659.33</v>
      </c>
      <c r="U25" s="96"/>
    </row>
    <row r="26" spans="1:21" s="97" customFormat="1" ht="15" x14ac:dyDescent="0.25">
      <c r="A26" s="86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89">
        <f t="shared" si="14"/>
        <v>110070</v>
      </c>
      <c r="I26" s="90">
        <f t="shared" si="15"/>
        <v>4059.12</v>
      </c>
      <c r="J26" s="88">
        <f t="shared" si="16"/>
        <v>1014.78</v>
      </c>
      <c r="K26" s="88">
        <v>7495.36</v>
      </c>
      <c r="L26" s="91">
        <f t="shared" si="17"/>
        <v>12569.259999999998</v>
      </c>
      <c r="M26" s="92">
        <f t="shared" si="11"/>
        <v>97500.74</v>
      </c>
      <c r="N26" s="93"/>
      <c r="O26" s="94">
        <v>8000</v>
      </c>
      <c r="P26" s="93"/>
      <c r="Q26" s="90">
        <f t="shared" si="12"/>
        <v>45101.333333333328</v>
      </c>
      <c r="R26" s="88">
        <v>22550.66</v>
      </c>
      <c r="S26" s="88">
        <f t="shared" si="13"/>
        <v>43318.666666666672</v>
      </c>
      <c r="T26" s="95">
        <v>21659.33</v>
      </c>
      <c r="U26" s="96"/>
    </row>
    <row r="27" spans="1:21" x14ac:dyDescent="0.25">
      <c r="A27" s="39" t="s">
        <v>15</v>
      </c>
      <c r="B27" s="5"/>
      <c r="C27" s="5"/>
      <c r="D27" s="5"/>
      <c r="E27" s="5"/>
      <c r="F27" s="5"/>
      <c r="G27" s="5"/>
      <c r="H27" s="30"/>
      <c r="I27" s="20"/>
      <c r="J27" s="5"/>
      <c r="K27" s="5"/>
      <c r="L27" s="36"/>
      <c r="M27" s="33"/>
      <c r="N27" s="47"/>
      <c r="O27" s="50"/>
      <c r="P27" s="47"/>
      <c r="Q27" s="20"/>
      <c r="R27" s="5"/>
      <c r="S27" s="5"/>
      <c r="T27" s="21"/>
      <c r="U27" s="27"/>
    </row>
    <row r="28" spans="1:21" s="97" customFormat="1" ht="15" x14ac:dyDescent="0.25">
      <c r="A28" s="100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89">
        <f>SUM(B28:G28)</f>
        <v>85990</v>
      </c>
      <c r="I28" s="90">
        <f>B28*0.12</f>
        <v>4059.12</v>
      </c>
      <c r="J28" s="88">
        <f>B28*0.03</f>
        <v>1014.78</v>
      </c>
      <c r="K28" s="88">
        <v>7495.36</v>
      </c>
      <c r="L28" s="91">
        <f t="shared" si="3"/>
        <v>12569.259999999998</v>
      </c>
      <c r="M28" s="92">
        <f>H28-L28</f>
        <v>73420.740000000005</v>
      </c>
      <c r="N28" s="93"/>
      <c r="O28" s="94">
        <v>8000</v>
      </c>
      <c r="P28" s="93"/>
      <c r="Q28" s="90">
        <f t="shared" ref="Q28:Q30" si="18">B28/30*40</f>
        <v>45101.333333333328</v>
      </c>
      <c r="R28" s="88">
        <v>22550.66</v>
      </c>
      <c r="S28" s="88">
        <f t="shared" si="13"/>
        <v>43318.666666666672</v>
      </c>
      <c r="T28" s="95">
        <v>21659.33</v>
      </c>
      <c r="U28" s="96"/>
    </row>
    <row r="29" spans="1:21" s="97" customFormat="1" ht="15" x14ac:dyDescent="0.2">
      <c r="A29" s="98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89">
        <f>SUM(B29:G29)</f>
        <v>85990</v>
      </c>
      <c r="I29" s="90">
        <f>B29*0.12</f>
        <v>4059.12</v>
      </c>
      <c r="J29" s="88">
        <f>B29*0.03</f>
        <v>1014.78</v>
      </c>
      <c r="K29" s="88">
        <v>7495.36</v>
      </c>
      <c r="L29" s="91">
        <f t="shared" si="3"/>
        <v>12569.259999999998</v>
      </c>
      <c r="M29" s="92">
        <f>H29-L29</f>
        <v>73420.740000000005</v>
      </c>
      <c r="N29" s="93"/>
      <c r="O29" s="94">
        <v>8000</v>
      </c>
      <c r="P29" s="93"/>
      <c r="Q29" s="90">
        <f t="shared" si="18"/>
        <v>45101.333333333328</v>
      </c>
      <c r="R29" s="88">
        <v>22550.66</v>
      </c>
      <c r="S29" s="88">
        <f t="shared" si="13"/>
        <v>43318.666666666672</v>
      </c>
      <c r="T29" s="95">
        <v>21659.33</v>
      </c>
      <c r="U29" s="96"/>
    </row>
    <row r="30" spans="1:21" s="97" customFormat="1" ht="15" x14ac:dyDescent="0.2">
      <c r="A30" s="106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89">
        <f>SUM(B30:G30)</f>
        <v>90512</v>
      </c>
      <c r="I30" s="90">
        <f>B30*0.12</f>
        <v>4059.12</v>
      </c>
      <c r="J30" s="88">
        <f>B30*0.03</f>
        <v>1014.78</v>
      </c>
      <c r="K30" s="88">
        <v>7495.36</v>
      </c>
      <c r="L30" s="91">
        <f t="shared" si="3"/>
        <v>12569.259999999998</v>
      </c>
      <c r="M30" s="92">
        <f>H30-L30</f>
        <v>77942.740000000005</v>
      </c>
      <c r="N30" s="93"/>
      <c r="O30" s="94">
        <v>8000</v>
      </c>
      <c r="P30" s="93"/>
      <c r="Q30" s="90">
        <f t="shared" si="18"/>
        <v>45101.333333333328</v>
      </c>
      <c r="R30" s="88">
        <v>22550.66</v>
      </c>
      <c r="S30" s="88">
        <f t="shared" si="13"/>
        <v>43318.666666666672</v>
      </c>
      <c r="T30" s="95">
        <v>21659.33</v>
      </c>
      <c r="U30" s="96"/>
    </row>
    <row r="31" spans="1:21" s="97" customFormat="1" ht="15" x14ac:dyDescent="0.25">
      <c r="A31" s="100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89">
        <f>SUM(B31:G31)</f>
        <v>92010</v>
      </c>
      <c r="I31" s="90">
        <f>B31*0.12</f>
        <v>4059.12</v>
      </c>
      <c r="J31" s="88">
        <f>B31*0.03</f>
        <v>1014.78</v>
      </c>
      <c r="K31" s="88">
        <v>7495.36</v>
      </c>
      <c r="L31" s="91">
        <f t="shared" si="3"/>
        <v>12569.259999999998</v>
      </c>
      <c r="M31" s="92">
        <f>H31-L31</f>
        <v>79440.740000000005</v>
      </c>
      <c r="N31" s="93"/>
      <c r="O31" s="94">
        <v>8000</v>
      </c>
      <c r="P31" s="93"/>
      <c r="Q31" s="90">
        <f>B31/30*40</f>
        <v>45101.333333333328</v>
      </c>
      <c r="R31" s="88">
        <v>22550.66</v>
      </c>
      <c r="S31" s="88">
        <f t="shared" si="13"/>
        <v>43318.666666666672</v>
      </c>
      <c r="T31" s="95">
        <v>21659.33</v>
      </c>
      <c r="U31" s="96"/>
    </row>
    <row r="32" spans="1:21" x14ac:dyDescent="0.25">
      <c r="A32" s="39" t="s">
        <v>21</v>
      </c>
      <c r="B32" s="5"/>
      <c r="C32" s="5"/>
      <c r="D32" s="5"/>
      <c r="E32" s="5"/>
      <c r="F32" s="5"/>
      <c r="G32" s="5"/>
      <c r="H32" s="30"/>
      <c r="I32" s="20"/>
      <c r="J32" s="5"/>
      <c r="K32" s="5"/>
      <c r="L32" s="36"/>
      <c r="M32" s="33"/>
      <c r="N32" s="47"/>
      <c r="O32" s="50"/>
      <c r="P32" s="47"/>
      <c r="Q32" s="20"/>
      <c r="R32" s="5"/>
      <c r="S32" s="5"/>
      <c r="T32" s="21"/>
      <c r="U32" s="27"/>
    </row>
    <row r="33" spans="1:21" s="97" customFormat="1" ht="15" x14ac:dyDescent="0.25">
      <c r="A33" s="100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89">
        <f t="shared" ref="H33:H36" si="19">SUM(B33:G33)</f>
        <v>90512</v>
      </c>
      <c r="I33" s="90">
        <f t="shared" ref="I33:I36" si="20">B33*0.12</f>
        <v>4059.12</v>
      </c>
      <c r="J33" s="88">
        <f t="shared" ref="J33:J36" si="21">B33*0.03</f>
        <v>1014.78</v>
      </c>
      <c r="K33" s="88">
        <v>7495.36</v>
      </c>
      <c r="L33" s="91">
        <f t="shared" ref="L33:L36" si="22">SUM(I33:K33)</f>
        <v>12569.259999999998</v>
      </c>
      <c r="M33" s="92">
        <f>H33-L33</f>
        <v>77942.740000000005</v>
      </c>
      <c r="N33" s="93"/>
      <c r="O33" s="94">
        <v>8000</v>
      </c>
      <c r="P33" s="93"/>
      <c r="Q33" s="90">
        <f t="shared" ref="Q33:Q36" si="23">B33/30*40</f>
        <v>45101.333333333328</v>
      </c>
      <c r="R33" s="88">
        <v>22550.66</v>
      </c>
      <c r="S33" s="88">
        <f t="shared" si="13"/>
        <v>43318.666666666672</v>
      </c>
      <c r="T33" s="95">
        <v>21659.33</v>
      </c>
      <c r="U33" s="96"/>
    </row>
    <row r="34" spans="1:21" s="97" customFormat="1" ht="15" x14ac:dyDescent="0.25">
      <c r="A34" s="100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89">
        <f t="shared" si="19"/>
        <v>85990</v>
      </c>
      <c r="I34" s="90">
        <f t="shared" si="20"/>
        <v>4059.12</v>
      </c>
      <c r="J34" s="88">
        <f t="shared" si="21"/>
        <v>1014.78</v>
      </c>
      <c r="K34" s="88">
        <v>7495.36</v>
      </c>
      <c r="L34" s="91">
        <f t="shared" si="22"/>
        <v>12569.259999999998</v>
      </c>
      <c r="M34" s="92">
        <f>H34-L34</f>
        <v>73420.740000000005</v>
      </c>
      <c r="N34" s="93"/>
      <c r="O34" s="94">
        <v>8000</v>
      </c>
      <c r="P34" s="93"/>
      <c r="Q34" s="90">
        <f t="shared" si="23"/>
        <v>45101.333333333328</v>
      </c>
      <c r="R34" s="88">
        <v>22550.66</v>
      </c>
      <c r="S34" s="88">
        <f t="shared" si="13"/>
        <v>43318.666666666672</v>
      </c>
      <c r="T34" s="95">
        <v>21659.33</v>
      </c>
      <c r="U34" s="96"/>
    </row>
    <row r="35" spans="1:21" s="97" customFormat="1" ht="15" x14ac:dyDescent="0.25">
      <c r="A35" s="86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89">
        <f t="shared" si="19"/>
        <v>100693</v>
      </c>
      <c r="I35" s="90">
        <f t="shared" si="20"/>
        <v>4059.12</v>
      </c>
      <c r="J35" s="88">
        <f t="shared" si="21"/>
        <v>1014.78</v>
      </c>
      <c r="K35" s="88">
        <v>7495.36</v>
      </c>
      <c r="L35" s="91">
        <f t="shared" si="22"/>
        <v>12569.259999999998</v>
      </c>
      <c r="M35" s="92">
        <f>H35-L35</f>
        <v>88123.74</v>
      </c>
      <c r="N35" s="93"/>
      <c r="O35" s="94">
        <v>8000</v>
      </c>
      <c r="P35" s="93"/>
      <c r="Q35" s="90">
        <f t="shared" si="23"/>
        <v>45101.333333333328</v>
      </c>
      <c r="R35" s="88">
        <v>22550.66</v>
      </c>
      <c r="S35" s="88">
        <f t="shared" si="13"/>
        <v>43318.666666666672</v>
      </c>
      <c r="T35" s="95">
        <v>21659.33</v>
      </c>
      <c r="U35" s="96"/>
    </row>
    <row r="36" spans="1:21" s="97" customFormat="1" ht="15" x14ac:dyDescent="0.25">
      <c r="A36" s="100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89">
        <f t="shared" si="19"/>
        <v>85990</v>
      </c>
      <c r="I36" s="90">
        <f t="shared" si="20"/>
        <v>4059.12</v>
      </c>
      <c r="J36" s="88">
        <f t="shared" si="21"/>
        <v>1014.78</v>
      </c>
      <c r="K36" s="88">
        <v>7495.36</v>
      </c>
      <c r="L36" s="91">
        <f t="shared" si="22"/>
        <v>12569.259999999998</v>
      </c>
      <c r="M36" s="92">
        <f>H36-L36</f>
        <v>73420.740000000005</v>
      </c>
      <c r="N36" s="93"/>
      <c r="O36" s="94">
        <v>8000</v>
      </c>
      <c r="P36" s="93"/>
      <c r="Q36" s="90">
        <f t="shared" si="23"/>
        <v>45101.333333333328</v>
      </c>
      <c r="R36" s="88">
        <v>22550.66</v>
      </c>
      <c r="S36" s="88">
        <f t="shared" si="13"/>
        <v>43318.666666666672</v>
      </c>
      <c r="T36" s="95">
        <v>21659.33</v>
      </c>
      <c r="U36" s="96"/>
    </row>
    <row r="37" spans="1:21" x14ac:dyDescent="0.25">
      <c r="A37" s="42" t="s">
        <v>17</v>
      </c>
      <c r="B37" s="5"/>
      <c r="C37" s="5"/>
      <c r="D37" s="5"/>
      <c r="E37" s="5"/>
      <c r="F37" s="5"/>
      <c r="G37" s="5"/>
      <c r="H37" s="30"/>
      <c r="I37" s="20"/>
      <c r="J37" s="5"/>
      <c r="K37" s="5"/>
      <c r="L37" s="36"/>
      <c r="M37" s="33"/>
      <c r="N37" s="47"/>
      <c r="O37" s="50"/>
      <c r="P37" s="47"/>
      <c r="Q37" s="20"/>
      <c r="R37" s="5"/>
      <c r="S37" s="5"/>
      <c r="T37" s="21"/>
      <c r="U37" s="27"/>
    </row>
    <row r="38" spans="1:21" s="97" customFormat="1" ht="15" x14ac:dyDescent="0.25">
      <c r="A38" s="100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89">
        <f>SUM(B38:G38)</f>
        <v>90512</v>
      </c>
      <c r="I38" s="90">
        <f>B38*0.12</f>
        <v>4059.12</v>
      </c>
      <c r="J38" s="88">
        <f>B38*0.03</f>
        <v>1014.78</v>
      </c>
      <c r="K38" s="88">
        <v>7495.36</v>
      </c>
      <c r="L38" s="91">
        <f>SUM(I38:K38)</f>
        <v>12569.259999999998</v>
      </c>
      <c r="M38" s="92">
        <f>H38-L38</f>
        <v>77942.740000000005</v>
      </c>
      <c r="N38" s="93"/>
      <c r="O38" s="94">
        <v>8000</v>
      </c>
      <c r="P38" s="93"/>
      <c r="Q38" s="90">
        <f t="shared" ref="Q38:Q39" si="24">B38/30*40</f>
        <v>45101.333333333328</v>
      </c>
      <c r="R38" s="88">
        <v>22550.66</v>
      </c>
      <c r="S38" s="88">
        <f t="shared" si="13"/>
        <v>43318.666666666672</v>
      </c>
      <c r="T38" s="95">
        <v>21659.33</v>
      </c>
      <c r="U38" s="96"/>
    </row>
    <row r="39" spans="1:21" s="97" customFormat="1" ht="15" x14ac:dyDescent="0.25">
      <c r="A39" s="10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89">
        <f>SUM(B39:G39)</f>
        <v>92010</v>
      </c>
      <c r="I39" s="90">
        <v>2706.08</v>
      </c>
      <c r="J39" s="88">
        <f>B39*0.03</f>
        <v>1014.78</v>
      </c>
      <c r="K39" s="88">
        <v>7495.36</v>
      </c>
      <c r="L39" s="91">
        <f>SUM(I39:K39)</f>
        <v>11216.22</v>
      </c>
      <c r="M39" s="92">
        <f>H39-L39</f>
        <v>80793.78</v>
      </c>
      <c r="N39" s="93"/>
      <c r="O39" s="94">
        <v>8000</v>
      </c>
      <c r="P39" s="93"/>
      <c r="Q39" s="90">
        <f t="shared" si="24"/>
        <v>45101.333333333328</v>
      </c>
      <c r="R39" s="88">
        <v>22550.66</v>
      </c>
      <c r="S39" s="88">
        <f t="shared" si="13"/>
        <v>43318.666666666672</v>
      </c>
      <c r="T39" s="95">
        <v>21659.33</v>
      </c>
      <c r="U39" s="96"/>
    </row>
    <row r="40" spans="1:21" x14ac:dyDescent="0.25">
      <c r="A40" s="43" t="s">
        <v>20</v>
      </c>
      <c r="B40" s="5"/>
      <c r="C40" s="5"/>
      <c r="D40" s="5"/>
      <c r="E40" s="5"/>
      <c r="F40" s="38"/>
      <c r="G40" s="38"/>
      <c r="H40" s="30"/>
      <c r="I40" s="20"/>
      <c r="J40" s="5"/>
      <c r="K40" s="5"/>
      <c r="L40" s="36"/>
      <c r="M40" s="33"/>
      <c r="N40" s="47"/>
      <c r="O40" s="50"/>
      <c r="P40" s="47"/>
      <c r="Q40" s="20"/>
      <c r="R40" s="5"/>
      <c r="S40" s="5"/>
      <c r="T40" s="21"/>
      <c r="U40" s="27"/>
    </row>
    <row r="41" spans="1:21" s="97" customFormat="1" ht="15" x14ac:dyDescent="0.25">
      <c r="A41" s="100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89">
        <f t="shared" ref="H41" si="25">SUM(B41:G41)</f>
        <v>92010</v>
      </c>
      <c r="I41" s="90">
        <f t="shared" ref="I41" si="26">B41*0.12</f>
        <v>4059.12</v>
      </c>
      <c r="J41" s="88">
        <f t="shared" ref="J41" si="27">B41*0.03</f>
        <v>1014.78</v>
      </c>
      <c r="K41" s="88">
        <v>7495.36</v>
      </c>
      <c r="L41" s="91">
        <f t="shared" ref="L41" si="28">SUM(I41:K41)</f>
        <v>12569.259999999998</v>
      </c>
      <c r="M41" s="92">
        <f>H41-L41</f>
        <v>79440.740000000005</v>
      </c>
      <c r="N41" s="93"/>
      <c r="O41" s="94">
        <v>8000</v>
      </c>
      <c r="P41" s="93"/>
      <c r="Q41" s="90">
        <f t="shared" ref="Q41:Q42" si="29">B41/30*40</f>
        <v>45101.333333333328</v>
      </c>
      <c r="R41" s="88">
        <v>22550.66</v>
      </c>
      <c r="S41" s="88">
        <f t="shared" si="13"/>
        <v>43318.666666666672</v>
      </c>
      <c r="T41" s="95">
        <v>21659.33</v>
      </c>
      <c r="U41" s="96"/>
    </row>
    <row r="42" spans="1:21" s="97" customFormat="1" ht="15" x14ac:dyDescent="0.25">
      <c r="A42" s="100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89">
        <f>SUM(B42:G42)</f>
        <v>90512</v>
      </c>
      <c r="I42" s="90">
        <f>B42*0.12</f>
        <v>4059.12</v>
      </c>
      <c r="J42" s="88">
        <f>B42*0.03</f>
        <v>1014.78</v>
      </c>
      <c r="K42" s="88">
        <v>7495.36</v>
      </c>
      <c r="L42" s="91">
        <f>SUM(I42:K42)</f>
        <v>12569.259999999998</v>
      </c>
      <c r="M42" s="92">
        <f>H42-L42</f>
        <v>77942.740000000005</v>
      </c>
      <c r="N42" s="93"/>
      <c r="O42" s="94">
        <v>8000</v>
      </c>
      <c r="P42" s="93"/>
      <c r="Q42" s="90">
        <f t="shared" si="29"/>
        <v>45101.333333333328</v>
      </c>
      <c r="R42" s="88">
        <v>22550.66</v>
      </c>
      <c r="S42" s="88">
        <f t="shared" si="13"/>
        <v>43318.666666666672</v>
      </c>
      <c r="T42" s="95">
        <v>21659.33</v>
      </c>
      <c r="U42" s="96"/>
    </row>
    <row r="43" spans="1:21" x14ac:dyDescent="0.25">
      <c r="A43" s="39" t="s">
        <v>16</v>
      </c>
      <c r="B43" s="5"/>
      <c r="C43" s="5"/>
      <c r="D43" s="5"/>
      <c r="E43" s="5"/>
      <c r="F43" s="5"/>
      <c r="G43" s="5"/>
      <c r="H43" s="30"/>
      <c r="I43" s="20"/>
      <c r="J43" s="5"/>
      <c r="K43" s="5"/>
      <c r="L43" s="36"/>
      <c r="M43" s="33"/>
      <c r="N43" s="47"/>
      <c r="O43" s="50"/>
      <c r="P43" s="47"/>
      <c r="Q43" s="20"/>
      <c r="R43" s="5"/>
      <c r="S43" s="5"/>
      <c r="T43" s="21"/>
      <c r="U43" s="27"/>
    </row>
    <row r="44" spans="1:21" s="97" customFormat="1" ht="15" x14ac:dyDescent="0.25">
      <c r="A44" s="101" t="s">
        <v>81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89">
        <f>SUM(B44:G44)</f>
        <v>85990</v>
      </c>
      <c r="I44" s="90">
        <f>B44*0.12</f>
        <v>4059.12</v>
      </c>
      <c r="J44" s="88">
        <f>B44*0.03</f>
        <v>1014.78</v>
      </c>
      <c r="K44" s="88">
        <v>7495.36</v>
      </c>
      <c r="L44" s="91">
        <f t="shared" si="3"/>
        <v>12569.259999999998</v>
      </c>
      <c r="M44" s="92">
        <f>H44-L44</f>
        <v>73420.740000000005</v>
      </c>
      <c r="N44" s="93"/>
      <c r="O44" s="94">
        <v>8000</v>
      </c>
      <c r="P44" s="93"/>
      <c r="Q44" s="90">
        <f>B44/30*40</f>
        <v>45101.333333333328</v>
      </c>
      <c r="R44" s="88">
        <v>22550.66</v>
      </c>
      <c r="S44" s="88">
        <f t="shared" si="13"/>
        <v>43318.666666666672</v>
      </c>
      <c r="T44" s="95">
        <v>21659.33</v>
      </c>
      <c r="U44" s="96"/>
    </row>
    <row r="45" spans="1:21" x14ac:dyDescent="0.25">
      <c r="A45" s="39" t="s">
        <v>18</v>
      </c>
      <c r="B45" s="5"/>
      <c r="C45" s="5"/>
      <c r="D45" s="5"/>
      <c r="E45" s="5"/>
      <c r="F45" s="5"/>
      <c r="G45" s="5"/>
      <c r="H45" s="30"/>
      <c r="I45" s="20"/>
      <c r="J45" s="5"/>
      <c r="K45" s="5"/>
      <c r="L45" s="36"/>
      <c r="M45" s="33"/>
      <c r="N45" s="47"/>
      <c r="O45" s="50"/>
      <c r="P45" s="47"/>
      <c r="Q45" s="20"/>
      <c r="R45" s="5"/>
      <c r="S45" s="5"/>
      <c r="T45" s="21"/>
      <c r="U45" s="27"/>
    </row>
    <row r="46" spans="1:21" s="97" customFormat="1" ht="15" x14ac:dyDescent="0.25">
      <c r="A46" s="99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89">
        <f>SUM(B46:G46)</f>
        <v>85990</v>
      </c>
      <c r="I46" s="90">
        <f>B46*0.12</f>
        <v>4059.12</v>
      </c>
      <c r="J46" s="88">
        <f>B46*0.03</f>
        <v>1014.78</v>
      </c>
      <c r="K46" s="88">
        <v>7495.36</v>
      </c>
      <c r="L46" s="91">
        <f t="shared" si="3"/>
        <v>12569.259999999998</v>
      </c>
      <c r="M46" s="92">
        <f>H46-L46</f>
        <v>73420.740000000005</v>
      </c>
      <c r="N46" s="93"/>
      <c r="O46" s="94">
        <v>8000</v>
      </c>
      <c r="P46" s="93"/>
      <c r="Q46" s="90">
        <f t="shared" ref="Q46" si="30">B46/30*40</f>
        <v>45101.333333333328</v>
      </c>
      <c r="R46" s="88">
        <v>22550.66</v>
      </c>
      <c r="S46" s="88">
        <f t="shared" ref="S46" si="31">C46/30*40</f>
        <v>43318.666666666672</v>
      </c>
      <c r="T46" s="95">
        <v>21659.33</v>
      </c>
      <c r="U46" s="96"/>
    </row>
    <row r="47" spans="1:21" ht="14.25" thickBot="1" x14ac:dyDescent="0.3">
      <c r="A47" s="9" t="s">
        <v>22</v>
      </c>
      <c r="B47" s="8">
        <f t="shared" ref="B47:M47" si="32">SUM(B7:B46)</f>
        <v>1116258</v>
      </c>
      <c r="C47" s="8">
        <f t="shared" si="32"/>
        <v>1072137</v>
      </c>
      <c r="D47" s="8">
        <f t="shared" si="32"/>
        <v>639275</v>
      </c>
      <c r="E47" s="8">
        <f t="shared" si="32"/>
        <v>33978</v>
      </c>
      <c r="F47" s="8">
        <f t="shared" si="32"/>
        <v>87290</v>
      </c>
      <c r="G47" s="8">
        <f t="shared" si="32"/>
        <v>22316</v>
      </c>
      <c r="H47" s="31">
        <f t="shared" si="32"/>
        <v>2971254</v>
      </c>
      <c r="I47" s="22">
        <f t="shared" si="32"/>
        <v>132597.91999999995</v>
      </c>
      <c r="J47" s="8">
        <f t="shared" si="32"/>
        <v>33487.739999999983</v>
      </c>
      <c r="K47" s="8">
        <f t="shared" si="32"/>
        <v>247346.87999999977</v>
      </c>
      <c r="L47" s="15">
        <f t="shared" si="32"/>
        <v>413432.5400000001</v>
      </c>
      <c r="M47" s="34">
        <f t="shared" si="32"/>
        <v>2557821.4600000009</v>
      </c>
      <c r="N47" s="47"/>
      <c r="O47" s="51">
        <f t="shared" ref="O47" si="33">SUM(O7:O46)</f>
        <v>264000</v>
      </c>
      <c r="P47" s="47"/>
      <c r="Q47" s="22">
        <f>SUM(Q7:Q46)</f>
        <v>1488343.9999999995</v>
      </c>
      <c r="R47" s="8">
        <f>SUM(R7:R46)</f>
        <v>744171.78</v>
      </c>
      <c r="S47" s="8">
        <f>SUM(S7:S46)</f>
        <v>1418686.1333333338</v>
      </c>
      <c r="T47" s="23">
        <f>SUM(T7:T46)</f>
        <v>714757.8899999999</v>
      </c>
    </row>
    <row r="48" spans="1:21" s="109" customFormat="1" ht="14.25" customHeight="1" thickTop="1" x14ac:dyDescent="0.15">
      <c r="A48" s="107" t="s">
        <v>30</v>
      </c>
      <c r="B48" s="131" t="s">
        <v>71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08"/>
      <c r="T48" s="108"/>
      <c r="U48" s="108"/>
    </row>
    <row r="49" spans="1:21" s="109" customFormat="1" ht="13.5" customHeight="1" x14ac:dyDescent="0.15">
      <c r="A49" s="110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08"/>
      <c r="T49" s="108"/>
      <c r="U49" s="108"/>
    </row>
    <row r="50" spans="1:21" s="109" customFormat="1" ht="13.5" customHeight="1" x14ac:dyDescent="0.15">
      <c r="A50" s="110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08"/>
      <c r="T50" s="108"/>
      <c r="U50" s="108"/>
    </row>
    <row r="51" spans="1:21" s="109" customFormat="1" ht="9" x14ac:dyDescent="0.15">
      <c r="A51" s="107" t="s">
        <v>29</v>
      </c>
      <c r="B51" s="109" t="s">
        <v>37</v>
      </c>
      <c r="H51" s="111"/>
      <c r="L51" s="111"/>
      <c r="M51" s="111"/>
      <c r="N51" s="111"/>
      <c r="O51" s="111"/>
      <c r="P51" s="111"/>
      <c r="U51" s="80"/>
    </row>
    <row r="52" spans="1:21" s="109" customFormat="1" ht="9" x14ac:dyDescent="0.15">
      <c r="A52" s="107" t="s">
        <v>31</v>
      </c>
      <c r="B52" s="109" t="s">
        <v>72</v>
      </c>
      <c r="H52" s="111"/>
      <c r="L52" s="111"/>
      <c r="M52" s="111"/>
      <c r="N52" s="111"/>
      <c r="O52" s="111"/>
      <c r="P52" s="111"/>
      <c r="U52" s="80"/>
    </row>
    <row r="53" spans="1:21" s="109" customFormat="1" ht="9" x14ac:dyDescent="0.15">
      <c r="A53" s="107" t="s">
        <v>73</v>
      </c>
      <c r="B53" s="109" t="s">
        <v>82</v>
      </c>
      <c r="H53" s="111"/>
      <c r="L53" s="111"/>
      <c r="M53" s="111"/>
      <c r="N53" s="111"/>
      <c r="O53" s="111"/>
      <c r="P53" s="111"/>
      <c r="U53" s="80"/>
    </row>
    <row r="54" spans="1:21" s="109" customFormat="1" ht="9" x14ac:dyDescent="0.15">
      <c r="A54" s="107" t="s">
        <v>75</v>
      </c>
      <c r="B54" s="113" t="s">
        <v>79</v>
      </c>
      <c r="C54" s="114"/>
      <c r="D54" s="114"/>
      <c r="E54" s="114"/>
      <c r="F54" s="114"/>
      <c r="G54" s="114"/>
      <c r="H54" s="114"/>
      <c r="I54" s="115"/>
      <c r="J54" s="114"/>
      <c r="K54" s="114"/>
      <c r="L54" s="114"/>
      <c r="M54" s="114"/>
      <c r="N54" s="113"/>
      <c r="O54" s="113"/>
      <c r="P54" s="111"/>
      <c r="U54" s="80"/>
    </row>
    <row r="55" spans="1:21" s="109" customFormat="1" ht="9" x14ac:dyDescent="0.15">
      <c r="A55" s="107" t="s">
        <v>78</v>
      </c>
      <c r="B55" s="113" t="s">
        <v>80</v>
      </c>
      <c r="C55" s="114"/>
      <c r="D55" s="114"/>
      <c r="E55" s="114"/>
      <c r="F55" s="114"/>
      <c r="G55" s="114"/>
      <c r="H55" s="114"/>
      <c r="I55" s="115"/>
      <c r="J55" s="114"/>
      <c r="K55" s="114"/>
      <c r="L55" s="114"/>
      <c r="M55" s="114"/>
      <c r="N55" s="113"/>
      <c r="O55" s="113"/>
      <c r="P55" s="111"/>
      <c r="U55" s="80"/>
    </row>
    <row r="56" spans="1:21" s="109" customFormat="1" ht="12.75" customHeight="1" x14ac:dyDescent="0.15">
      <c r="A56" s="112"/>
      <c r="B56" s="120" t="s">
        <v>68</v>
      </c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11"/>
      <c r="N56" s="111"/>
      <c r="O56" s="111"/>
      <c r="P56" s="111"/>
      <c r="U56" s="80"/>
    </row>
    <row r="57" spans="1:21" s="109" customFormat="1" ht="15" customHeight="1" x14ac:dyDescent="0.15">
      <c r="A57" s="112"/>
      <c r="B57" s="116" t="s">
        <v>69</v>
      </c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1"/>
      <c r="O57" s="111"/>
      <c r="P57" s="111"/>
      <c r="U57" s="80"/>
    </row>
    <row r="58" spans="1:21" s="109" customFormat="1" ht="19.5" customHeight="1" x14ac:dyDescent="0.15">
      <c r="A58" s="112"/>
      <c r="B58" s="116" t="s">
        <v>70</v>
      </c>
      <c r="H58" s="111"/>
      <c r="L58" s="111"/>
      <c r="M58" s="111"/>
      <c r="N58" s="111"/>
      <c r="O58" s="111"/>
      <c r="P58" s="111"/>
      <c r="U58" s="80"/>
    </row>
    <row r="61" spans="1:21" x14ac:dyDescent="0.25">
      <c r="A61" s="7"/>
    </row>
    <row r="62" spans="1:21" x14ac:dyDescent="0.25">
      <c r="A62" s="7"/>
    </row>
    <row r="63" spans="1:21" x14ac:dyDescent="0.25">
      <c r="A63" s="7"/>
    </row>
    <row r="64" spans="1:2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</sheetData>
  <mergeCells count="6">
    <mergeCell ref="B56:L56"/>
    <mergeCell ref="A1:T1"/>
    <mergeCell ref="B2:H2"/>
    <mergeCell ref="I2:L2"/>
    <mergeCell ref="Q2:T2"/>
    <mergeCell ref="B48:R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2" r:id="rId21" display="javascript: irDetalle(1179)"/>
    <hyperlink ref="A23" r:id="rId22" display="javascript: irDetalle(1182)"/>
    <hyperlink ref="A24" r:id="rId23" display="javascript: irDetalle(1205)"/>
    <hyperlink ref="A25" r:id="rId24" display="javascript: irDetalle(1203)"/>
    <hyperlink ref="A26" r:id="rId25" display="javascript: irDetalle(1204)"/>
    <hyperlink ref="A46" r:id="rId26" display="javascript: irDetalle(1202)"/>
    <hyperlink ref="A41" r:id="rId27" display="javascript: irDetalle(1185)"/>
    <hyperlink ref="A42" r:id="rId28" display="javascript: irDetalle(1193)"/>
    <hyperlink ref="A33" r:id="rId29" display="javascript: irDetalle(1175)"/>
    <hyperlink ref="A34" r:id="rId30" display="javascript: irDetalle(1180)"/>
    <hyperlink ref="A35" r:id="rId31" display="javascript: irDetalle(1181)"/>
    <hyperlink ref="A36" r:id="rId32" display="javascript: irDetalle(1186)"/>
    <hyperlink ref="A44" r:id="rId33" display="javascript: irDetalle(1201)"/>
  </hyperlink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6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LXVI</vt:lpstr>
      <vt:lpstr>'PERCEPCIONES DIPUTADOS LXVI'!Área_de_impresión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Juan Carlos Fuentecilla Chavez</cp:lastModifiedBy>
  <cp:revision/>
  <cp:lastPrinted>2019-04-03T17:57:20Z</cp:lastPrinted>
  <dcterms:created xsi:type="dcterms:W3CDTF">2016-11-25T23:45:39Z</dcterms:created>
  <dcterms:modified xsi:type="dcterms:W3CDTF">2019-04-05T19:41:34Z</dcterms:modified>
</cp:coreProperties>
</file>