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21315" windowHeight="978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D26" i="1"/>
  <c r="L26"/>
  <c r="M26"/>
  <c r="E26"/>
  <c r="F26"/>
  <c r="G26" s="1"/>
  <c r="J26"/>
  <c r="K26"/>
  <c r="D28"/>
  <c r="L28"/>
  <c r="M28"/>
  <c r="E28"/>
  <c r="F28"/>
  <c r="J28"/>
  <c r="K28"/>
  <c r="M6"/>
  <c r="L6"/>
  <c r="K6"/>
  <c r="J6"/>
  <c r="G6"/>
  <c r="F6"/>
  <c r="E6"/>
  <c r="D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7"/>
  <c r="M29"/>
  <c r="M30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7"/>
  <c r="L29"/>
  <c r="L30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7"/>
  <c r="K29"/>
  <c r="K30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7"/>
  <c r="J29"/>
  <c r="J30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7"/>
  <c r="D29"/>
  <c r="D30"/>
  <c r="F30"/>
  <c r="E30"/>
  <c r="F29"/>
  <c r="E29"/>
  <c r="F27"/>
  <c r="E27"/>
  <c r="F25"/>
  <c r="E25"/>
  <c r="F24"/>
  <c r="E24"/>
  <c r="F23"/>
  <c r="E23"/>
  <c r="F22"/>
  <c r="E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H26" l="1"/>
  <c r="H6"/>
  <c r="G28"/>
  <c r="H28" s="1"/>
  <c r="G13"/>
  <c r="G30"/>
  <c r="G17"/>
  <c r="G18"/>
  <c r="G19"/>
  <c r="G20"/>
  <c r="G22"/>
  <c r="G23"/>
  <c r="G27"/>
  <c r="G24"/>
  <c r="G9"/>
  <c r="G14"/>
  <c r="G25"/>
  <c r="G10"/>
  <c r="G12"/>
  <c r="G16"/>
  <c r="G11"/>
  <c r="G21"/>
  <c r="G29"/>
  <c r="G7"/>
  <c r="G15"/>
  <c r="G8"/>
  <c r="H11" l="1"/>
  <c r="H9"/>
  <c r="H29"/>
  <c r="H24"/>
  <c r="H7"/>
  <c r="H30"/>
  <c r="H17"/>
  <c r="H14"/>
  <c r="H22"/>
  <c r="H13"/>
  <c r="H23"/>
  <c r="H15"/>
  <c r="H12"/>
  <c r="H19"/>
  <c r="H21"/>
  <c r="H16"/>
  <c r="H18"/>
  <c r="H10"/>
  <c r="H27"/>
  <c r="H20"/>
  <c r="H8"/>
  <c r="H25"/>
</calcChain>
</file>

<file path=xl/sharedStrings.xml><?xml version="1.0" encoding="utf-8"?>
<sst xmlns="http://schemas.openxmlformats.org/spreadsheetml/2006/main" count="106" uniqueCount="77">
  <si>
    <t xml:space="preserve">P E R C E P C I O N E S  </t>
  </si>
  <si>
    <t xml:space="preserve">D E D U C C I O N E S </t>
  </si>
  <si>
    <t>NOMBRE</t>
  </si>
  <si>
    <t>SUELDO</t>
  </si>
  <si>
    <t>GRATIF. ANUAL S/SUELDO</t>
  </si>
  <si>
    <t xml:space="preserve"> PRIMA VACACIONAL S/SUELDO</t>
  </si>
  <si>
    <t>COMPENSACION</t>
  </si>
  <si>
    <t xml:space="preserve">GRATIF. ANUAL S/COMPENSACION </t>
  </si>
  <si>
    <t xml:space="preserve">PRIMA VACACIONAL S/COMPENSACION </t>
  </si>
  <si>
    <t>TOTAL PERCEPCIONES BRUTAS</t>
  </si>
  <si>
    <t>12%  FONDO PROPIO</t>
  </si>
  <si>
    <t>3% SERVICIO MEDICO</t>
  </si>
  <si>
    <t>TOTAL DEDUCCIONES</t>
  </si>
  <si>
    <t>PERCEPCIONES NETAS</t>
  </si>
  <si>
    <t>PERIODICIDAD</t>
  </si>
  <si>
    <t>MENSUAL</t>
  </si>
  <si>
    <t>PROPORCION MENSUAL DE 40 DIAS AL AÑO</t>
  </si>
  <si>
    <t>PROPORCION MENSUAL DE 20 DIAS AL AÑO</t>
  </si>
  <si>
    <t>ALARCÓN GUTIÉRREZ MARÍA DE JESÚS</t>
  </si>
  <si>
    <t>ALMEIDA LOERA ANTONIO IVAN ERNESTO</t>
  </si>
  <si>
    <t>AMAYA DORA ESTELA</t>
  </si>
  <si>
    <t>ARMENDÁRIZ TAPIA RICARDO ALBERTO</t>
  </si>
  <si>
    <t>CARRERA CHÁVEZ BENJAMÍN</t>
  </si>
  <si>
    <t>CHÁVEZ GÓMEZ ALFONSO</t>
  </si>
  <si>
    <t>DUARTE FRANCO DIANA</t>
  </si>
  <si>
    <t>GONZÁLEZ MONTES DE OCA LEONARDO</t>
  </si>
  <si>
    <t>GONZÁLEZ ROJO SERGIO AMBROSIO</t>
  </si>
  <si>
    <t>GRANILLO REYNOSA CÉSAR ENRIQUE</t>
  </si>
  <si>
    <t>HERNÁNDEZ BACA LAURA TALINA</t>
  </si>
  <si>
    <t>HERNÁNDEZ DUARTE EMMANUEL ALEJANDRO</t>
  </si>
  <si>
    <t>LARA FLORES ARTURO</t>
  </si>
  <si>
    <t>LÓPEZ CADENA FLOR CRISTINA</t>
  </si>
  <si>
    <t>LÓPEZ PUGA MARICRUZ</t>
  </si>
  <si>
    <t>LOYA BELTRÁN FERNANDO ALONSO</t>
  </si>
  <si>
    <t>ORTIZ ENRIQUEZ PAULETTE</t>
  </si>
  <si>
    <t>PÉREZ ORDÓÑEZ ALEJANDRO</t>
  </si>
  <si>
    <t>REBOLLEDO REA RAMÓN ARTURO</t>
  </si>
  <si>
    <t>SARMIENTO MARTÍNEZ JOSÉ</t>
  </si>
  <si>
    <t>TERRONES MOLINA CLAUDIA LIZETTE</t>
  </si>
  <si>
    <t>TRUJANO TREVIZO SEVERO</t>
  </si>
  <si>
    <t>PERCEPCIONES ANUALES</t>
  </si>
  <si>
    <t>FRACCIÓN</t>
  </si>
  <si>
    <t>DIPUTADO</t>
  </si>
  <si>
    <t>DIP. GUSTAVO ALFARO ONTIVEROS</t>
  </si>
  <si>
    <t>PAN</t>
  </si>
  <si>
    <t>DIP. PATRICIA GLORIA JURADO ALONSO</t>
  </si>
  <si>
    <t>DIP. MIGUEL FRANCISCO LA TORRE SAENZ</t>
  </si>
  <si>
    <t>DIP. FRANCISCO JAVIER MALAXECHEVARRIA GONZALEZ</t>
  </si>
  <si>
    <t>DIP. CITLALIC GUADALUPE PORTILLO HIDALGO</t>
  </si>
  <si>
    <t>DIP. NADIA XOCHITL SIQUIEROS LOERA</t>
  </si>
  <si>
    <t>DIP. VICTOR MANUEL URIBE MONTOYA</t>
  </si>
  <si>
    <t>DIP. JESUS VILLARREAL MACIAS</t>
  </si>
  <si>
    <t>DIP. IMELDA IRENE BELTRÁN AMAYA</t>
  </si>
  <si>
    <t>DIP. ROCIO GRISEL SAENZ RAMIREZ</t>
  </si>
  <si>
    <t>PRI</t>
  </si>
  <si>
    <t>DIP. MA. ANTONIETA MENDOZA MENDOZA</t>
  </si>
  <si>
    <t>PANAL</t>
  </si>
  <si>
    <t>DIP. MARTHA PÉREZ Y REA</t>
  </si>
  <si>
    <t>PT</t>
  </si>
  <si>
    <t>PVEM</t>
  </si>
  <si>
    <t>DIP. HEVER QUEZADA FLORES</t>
  </si>
  <si>
    <t xml:space="preserve">DIP. HEVER QUEZADA FLORES </t>
  </si>
  <si>
    <t>DIP. LETICIA ORTEGA MAYNEZ</t>
  </si>
  <si>
    <t>MORENA</t>
  </si>
  <si>
    <t>DIP. PEDRO TORRES ESTRADA</t>
  </si>
  <si>
    <t>PMC</t>
  </si>
  <si>
    <t>DIP. MIGUEL ALBERTO VALLEJO LOZANO</t>
  </si>
  <si>
    <t>DIP. HECTOR VEGA NEVAREZ</t>
  </si>
  <si>
    <t>AGUILAR LUJÁN VERÓNICA</t>
  </si>
  <si>
    <t>DIP. BLANCA AMELIA GÁMEZ GUTIÉRREZ</t>
  </si>
  <si>
    <t>TALAMANTES DE LA VARA OSCAR</t>
  </si>
  <si>
    <t>DIP. MARIBEL HERNÁNDEZ MARTÍNEZ</t>
  </si>
  <si>
    <t>RIVAS VILLEGAS MIGUEL ÁNGEL</t>
  </si>
  <si>
    <t>DIP. ISRAEL FIERRO TERRAZAS</t>
  </si>
  <si>
    <t>PES</t>
  </si>
  <si>
    <t xml:space="preserve">ASESORES DE LOS C. DIPUTADOS DEL H. CONGRESO DEL ESTADO DE CHIHUAHUA </t>
  </si>
  <si>
    <t>NOTA: EL CONCEPTO DE DIETA NO ES UNA PERCEPCIÓN ASIGNADA A LOS ASESORES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</si>
</sst>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name val="Arial Unicode MS"/>
      <family val="2"/>
    </font>
    <font>
      <b/>
      <sz val="8"/>
      <color indexed="10"/>
      <name val="Arial Unicode MS"/>
      <family val="2"/>
    </font>
    <font>
      <b/>
      <sz val="10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31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5" fillId="6" borderId="7" xfId="0" applyFont="1" applyFill="1" applyBorder="1" applyAlignment="1">
      <alignment horizontal="center"/>
    </xf>
    <xf numFmtId="0" fontId="5" fillId="6" borderId="8" xfId="0" applyFont="1" applyFill="1" applyBorder="1" applyAlignment="1">
      <alignment horizontal="center" wrapText="1"/>
    </xf>
    <xf numFmtId="0" fontId="5" fillId="6" borderId="9" xfId="0" applyFont="1" applyFill="1" applyBorder="1" applyAlignment="1">
      <alignment horizontal="center" wrapText="1"/>
    </xf>
    <xf numFmtId="0" fontId="6" fillId="6" borderId="10" xfId="0" applyFont="1" applyFill="1" applyBorder="1" applyAlignment="1">
      <alignment horizontal="center" wrapText="1"/>
    </xf>
    <xf numFmtId="0" fontId="5" fillId="6" borderId="7" xfId="0" applyFont="1" applyFill="1" applyBorder="1" applyAlignment="1">
      <alignment horizontal="center" wrapText="1"/>
    </xf>
    <xf numFmtId="0" fontId="5" fillId="6" borderId="11" xfId="0" applyFont="1" applyFill="1" applyBorder="1" applyAlignment="1">
      <alignment horizontal="center"/>
    </xf>
    <xf numFmtId="4" fontId="7" fillId="6" borderId="9" xfId="0" applyNumberFormat="1" applyFont="1" applyFill="1" applyBorder="1" applyAlignment="1">
      <alignment horizontal="center"/>
    </xf>
    <xf numFmtId="0" fontId="5" fillId="6" borderId="12" xfId="0" applyFont="1" applyFill="1" applyBorder="1" applyAlignment="1">
      <alignment horizontal="center" wrapText="1"/>
    </xf>
    <xf numFmtId="0" fontId="6" fillId="6" borderId="13" xfId="0" applyFont="1" applyFill="1" applyBorder="1" applyAlignment="1">
      <alignment horizontal="center" wrapText="1"/>
    </xf>
    <xf numFmtId="0" fontId="5" fillId="6" borderId="11" xfId="0" applyFont="1" applyFill="1" applyBorder="1" applyAlignment="1">
      <alignment horizontal="center" wrapText="1"/>
    </xf>
    <xf numFmtId="0" fontId="5" fillId="5" borderId="14" xfId="0" applyFont="1" applyFill="1" applyBorder="1" applyAlignment="1">
      <alignment horizontal="center"/>
    </xf>
    <xf numFmtId="0" fontId="5" fillId="5" borderId="15" xfId="0" applyFont="1" applyFill="1" applyBorder="1" applyAlignment="1">
      <alignment horizontal="center" wrapText="1"/>
    </xf>
    <xf numFmtId="0" fontId="8" fillId="5" borderId="16" xfId="0" applyFont="1" applyFill="1" applyBorder="1" applyAlignment="1">
      <alignment horizontal="center"/>
    </xf>
    <xf numFmtId="0" fontId="5" fillId="7" borderId="14" xfId="0" applyFont="1" applyFill="1" applyBorder="1" applyAlignment="1">
      <alignment horizontal="center" wrapText="1"/>
    </xf>
    <xf numFmtId="0" fontId="5" fillId="7" borderId="15" xfId="0" applyFont="1" applyFill="1" applyBorder="1" applyAlignment="1">
      <alignment horizontal="center" wrapText="1"/>
    </xf>
    <xf numFmtId="0" fontId="8" fillId="7" borderId="16" xfId="0" applyFont="1" applyFill="1" applyBorder="1" applyAlignment="1">
      <alignment horizontal="center"/>
    </xf>
    <xf numFmtId="4" fontId="7" fillId="0" borderId="18" xfId="0" applyNumberFormat="1" applyFont="1" applyBorder="1"/>
    <xf numFmtId="4" fontId="7" fillId="0" borderId="9" xfId="0" applyNumberFormat="1" applyFont="1" applyBorder="1"/>
    <xf numFmtId="4" fontId="4" fillId="0" borderId="18" xfId="0" applyNumberFormat="1" applyFont="1" applyBorder="1"/>
    <xf numFmtId="4" fontId="4" fillId="5" borderId="10" xfId="0" applyNumberFormat="1" applyFont="1" applyFill="1" applyBorder="1"/>
    <xf numFmtId="0" fontId="9" fillId="0" borderId="17" xfId="0" applyFont="1" applyBorder="1"/>
    <xf numFmtId="0" fontId="4" fillId="3" borderId="19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left"/>
    </xf>
    <xf numFmtId="0" fontId="4" fillId="5" borderId="20" xfId="0" applyFont="1" applyFill="1" applyBorder="1"/>
    <xf numFmtId="0" fontId="6" fillId="5" borderId="21" xfId="0" applyFont="1" applyFill="1" applyBorder="1" applyAlignment="1">
      <alignment horizontal="center" wrapText="1"/>
    </xf>
    <xf numFmtId="0" fontId="4" fillId="5" borderId="22" xfId="0" applyFont="1" applyFill="1" applyBorder="1" applyAlignment="1">
      <alignment horizontal="center"/>
    </xf>
    <xf numFmtId="0" fontId="5" fillId="6" borderId="6" xfId="0" applyFont="1" applyFill="1" applyBorder="1" applyAlignment="1">
      <alignment horizontal="center" wrapText="1"/>
    </xf>
    <xf numFmtId="0" fontId="5" fillId="6" borderId="10" xfId="0" applyFont="1" applyFill="1" applyBorder="1" applyAlignment="1">
      <alignment horizontal="center" wrapText="1"/>
    </xf>
    <xf numFmtId="4" fontId="7" fillId="6" borderId="7" xfId="0" applyNumberFormat="1" applyFont="1" applyFill="1" applyBorder="1" applyAlignment="1">
      <alignment horizontal="center"/>
    </xf>
    <xf numFmtId="4" fontId="7" fillId="6" borderId="10" xfId="0" applyNumberFormat="1" applyFont="1" applyFill="1" applyBorder="1" applyAlignment="1">
      <alignment horizontal="center"/>
    </xf>
    <xf numFmtId="0" fontId="5" fillId="5" borderId="14" xfId="0" applyFont="1" applyFill="1" applyBorder="1" applyAlignment="1">
      <alignment horizontal="center" wrapText="1"/>
    </xf>
    <xf numFmtId="0" fontId="5" fillId="5" borderId="16" xfId="0" applyFont="1" applyFill="1" applyBorder="1" applyAlignment="1">
      <alignment horizontal="center" wrapText="1"/>
    </xf>
    <xf numFmtId="0" fontId="3" fillId="2" borderId="20" xfId="0" applyFont="1" applyFill="1" applyBorder="1" applyAlignment="1">
      <alignment horizontal="left"/>
    </xf>
    <xf numFmtId="0" fontId="5" fillId="2" borderId="21" xfId="0" applyFont="1" applyFill="1" applyBorder="1" applyAlignment="1">
      <alignment horizontal="center"/>
    </xf>
    <xf numFmtId="0" fontId="5" fillId="5" borderId="22" xfId="0" applyFont="1" applyFill="1" applyBorder="1" applyAlignment="1">
      <alignment horizontal="right"/>
    </xf>
    <xf numFmtId="0" fontId="9" fillId="0" borderId="9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9" fillId="0" borderId="8" xfId="0" applyFont="1" applyBorder="1" applyAlignment="1">
      <alignment horizontal="left"/>
    </xf>
    <xf numFmtId="0" fontId="9" fillId="0" borderId="24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23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0" fillId="0" borderId="25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5"/>
  <sheetViews>
    <sheetView tabSelected="1" topLeftCell="A16" workbookViewId="0">
      <selection activeCell="K43" sqref="K43"/>
    </sheetView>
  </sheetViews>
  <sheetFormatPr baseColWidth="10" defaultRowHeight="15"/>
  <cols>
    <col min="1" max="1" width="36.28515625" customWidth="1"/>
    <col min="2" max="2" width="10.85546875" customWidth="1"/>
    <col min="3" max="3" width="12.28515625" customWidth="1"/>
    <col min="4" max="4" width="12.140625" customWidth="1"/>
    <col min="5" max="6" width="10.85546875" customWidth="1"/>
    <col min="7" max="8" width="12.140625" customWidth="1"/>
    <col min="9" max="9" width="1.42578125" customWidth="1"/>
    <col min="12" max="12" width="13.140625" customWidth="1"/>
    <col min="13" max="13" width="13.28515625" customWidth="1"/>
    <col min="14" max="14" width="1.42578125" customWidth="1"/>
    <col min="16" max="16" width="23.5703125" customWidth="1"/>
    <col min="17" max="17" width="10.7109375" customWidth="1"/>
  </cols>
  <sheetData>
    <row r="1" spans="1:17" ht="21" thickBot="1">
      <c r="A1" s="37" t="s">
        <v>75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</row>
    <row r="2" spans="1:17" ht="15.75" thickTop="1">
      <c r="A2" s="33"/>
      <c r="B2" s="41" t="s">
        <v>0</v>
      </c>
      <c r="C2" s="42"/>
      <c r="D2" s="43"/>
      <c r="E2" s="44" t="s">
        <v>1</v>
      </c>
      <c r="F2" s="45"/>
      <c r="G2" s="46"/>
      <c r="H2" s="24"/>
      <c r="J2" s="47" t="s">
        <v>40</v>
      </c>
      <c r="K2" s="48"/>
      <c r="L2" s="48"/>
      <c r="M2" s="49"/>
    </row>
    <row r="3" spans="1:17" ht="39">
      <c r="A3" s="34" t="s">
        <v>2</v>
      </c>
      <c r="B3" s="1" t="s">
        <v>3</v>
      </c>
      <c r="C3" s="3" t="s">
        <v>6</v>
      </c>
      <c r="D3" s="4" t="s">
        <v>9</v>
      </c>
      <c r="E3" s="5" t="s">
        <v>10</v>
      </c>
      <c r="F3" s="3" t="s">
        <v>11</v>
      </c>
      <c r="G3" s="4" t="s">
        <v>12</v>
      </c>
      <c r="H3" s="25" t="s">
        <v>13</v>
      </c>
      <c r="J3" s="27" t="s">
        <v>4</v>
      </c>
      <c r="K3" s="2" t="s">
        <v>5</v>
      </c>
      <c r="L3" s="3" t="s">
        <v>7</v>
      </c>
      <c r="M3" s="28" t="s">
        <v>8</v>
      </c>
      <c r="O3" s="51"/>
      <c r="P3" s="51"/>
    </row>
    <row r="4" spans="1:17" ht="15.75" thickBot="1">
      <c r="A4" s="34"/>
      <c r="B4" s="6"/>
      <c r="C4" s="8"/>
      <c r="D4" s="9"/>
      <c r="E4" s="10"/>
      <c r="F4" s="8"/>
      <c r="G4" s="9"/>
      <c r="H4" s="25"/>
      <c r="J4" s="29"/>
      <c r="K4" s="7"/>
      <c r="L4" s="7"/>
      <c r="M4" s="30"/>
    </row>
    <row r="5" spans="1:17" ht="36" thickTop="1" thickBot="1">
      <c r="A5" s="35" t="s">
        <v>14</v>
      </c>
      <c r="B5" s="11" t="s">
        <v>15</v>
      </c>
      <c r="C5" s="12" t="s">
        <v>15</v>
      </c>
      <c r="D5" s="13" t="s">
        <v>15</v>
      </c>
      <c r="E5" s="14" t="s">
        <v>15</v>
      </c>
      <c r="F5" s="15" t="s">
        <v>15</v>
      </c>
      <c r="G5" s="16" t="s">
        <v>15</v>
      </c>
      <c r="H5" s="26" t="s">
        <v>15</v>
      </c>
      <c r="J5" s="31" t="s">
        <v>16</v>
      </c>
      <c r="K5" s="12" t="s">
        <v>17</v>
      </c>
      <c r="L5" s="12" t="s">
        <v>16</v>
      </c>
      <c r="M5" s="32" t="s">
        <v>17</v>
      </c>
      <c r="O5" s="50" t="s">
        <v>42</v>
      </c>
      <c r="P5" s="50"/>
      <c r="Q5" s="22" t="s">
        <v>41</v>
      </c>
    </row>
    <row r="6" spans="1:17" ht="15.75" thickTop="1">
      <c r="A6" s="21" t="s">
        <v>68</v>
      </c>
      <c r="B6" s="18">
        <v>17063</v>
      </c>
      <c r="C6" s="18">
        <v>5937</v>
      </c>
      <c r="D6" s="19">
        <f>SUM(B6:C6)</f>
        <v>23000</v>
      </c>
      <c r="E6" s="17">
        <f>+B6*0.12</f>
        <v>2047.56</v>
      </c>
      <c r="F6" s="17">
        <f>+B6*0.03</f>
        <v>511.89</v>
      </c>
      <c r="G6" s="19">
        <f>+E6+F6</f>
        <v>2559.4499999999998</v>
      </c>
      <c r="H6" s="20">
        <f>+D6-G6</f>
        <v>20440.55</v>
      </c>
      <c r="J6" s="17">
        <f>+B6/30*40</f>
        <v>22750.666666666664</v>
      </c>
      <c r="K6" s="18">
        <f>+B6/30*20</f>
        <v>11375.333333333332</v>
      </c>
      <c r="L6" s="17">
        <f>+C6/30*40</f>
        <v>7916</v>
      </c>
      <c r="M6" s="17">
        <f>+C6/30*20</f>
        <v>3958</v>
      </c>
      <c r="O6" s="38" t="s">
        <v>69</v>
      </c>
      <c r="P6" s="39"/>
      <c r="Q6" s="36" t="s">
        <v>44</v>
      </c>
    </row>
    <row r="7" spans="1:17">
      <c r="A7" s="21" t="s">
        <v>18</v>
      </c>
      <c r="B7" s="18">
        <v>14633</v>
      </c>
      <c r="C7" s="18">
        <v>7545</v>
      </c>
      <c r="D7" s="19">
        <f t="shared" ref="D7:D30" si="0">SUM(B7:C7)</f>
        <v>22178</v>
      </c>
      <c r="E7" s="17">
        <f t="shared" ref="E7:E30" si="1">+B7*0.12</f>
        <v>1755.96</v>
      </c>
      <c r="F7" s="17">
        <f t="shared" ref="F7:F30" si="2">+B7*0.03</f>
        <v>438.99</v>
      </c>
      <c r="G7" s="19">
        <f t="shared" ref="G7:G30" si="3">+E7+F7</f>
        <v>2194.9499999999998</v>
      </c>
      <c r="H7" s="20">
        <f t="shared" ref="H7:H30" si="4">+D7-G7</f>
        <v>19983.05</v>
      </c>
      <c r="J7" s="17">
        <f t="shared" ref="J7:J30" si="5">+B7/30*40</f>
        <v>19510.666666666664</v>
      </c>
      <c r="K7" s="18">
        <f t="shared" ref="K7:K30" si="6">+B7/30*20</f>
        <v>9755.3333333333321</v>
      </c>
      <c r="L7" s="17">
        <f t="shared" ref="L7:L30" si="7">+C7/30*40</f>
        <v>10060</v>
      </c>
      <c r="M7" s="17">
        <f t="shared" ref="M7:M30" si="8">+C7/30*20</f>
        <v>5030</v>
      </c>
      <c r="O7" s="40" t="s">
        <v>67</v>
      </c>
      <c r="P7" s="40"/>
      <c r="Q7" s="23" t="s">
        <v>58</v>
      </c>
    </row>
    <row r="8" spans="1:17">
      <c r="A8" s="21" t="s">
        <v>19</v>
      </c>
      <c r="B8" s="18">
        <v>14633</v>
      </c>
      <c r="C8" s="18">
        <v>5367</v>
      </c>
      <c r="D8" s="19">
        <f t="shared" si="0"/>
        <v>20000</v>
      </c>
      <c r="E8" s="17">
        <f t="shared" si="1"/>
        <v>1755.96</v>
      </c>
      <c r="F8" s="17">
        <f t="shared" si="2"/>
        <v>438.99</v>
      </c>
      <c r="G8" s="19">
        <f t="shared" si="3"/>
        <v>2194.9499999999998</v>
      </c>
      <c r="H8" s="20">
        <f t="shared" si="4"/>
        <v>17805.05</v>
      </c>
      <c r="J8" s="17">
        <f t="shared" si="5"/>
        <v>19510.666666666664</v>
      </c>
      <c r="K8" s="18">
        <f t="shared" si="6"/>
        <v>9755.3333333333321</v>
      </c>
      <c r="L8" s="17">
        <f t="shared" si="7"/>
        <v>7156</v>
      </c>
      <c r="M8" s="17">
        <f t="shared" si="8"/>
        <v>3578</v>
      </c>
      <c r="O8" s="40" t="s">
        <v>49</v>
      </c>
      <c r="P8" s="40"/>
      <c r="Q8" s="23" t="s">
        <v>44</v>
      </c>
    </row>
    <row r="9" spans="1:17">
      <c r="A9" s="21" t="s">
        <v>20</v>
      </c>
      <c r="B9" s="18">
        <v>17063</v>
      </c>
      <c r="C9" s="18">
        <v>5789</v>
      </c>
      <c r="D9" s="19">
        <f t="shared" si="0"/>
        <v>22852</v>
      </c>
      <c r="E9" s="17">
        <f t="shared" si="1"/>
        <v>2047.56</v>
      </c>
      <c r="F9" s="17">
        <f t="shared" si="2"/>
        <v>511.89</v>
      </c>
      <c r="G9" s="19">
        <f t="shared" si="3"/>
        <v>2559.4499999999998</v>
      </c>
      <c r="H9" s="20">
        <f t="shared" si="4"/>
        <v>20292.55</v>
      </c>
      <c r="J9" s="17">
        <f t="shared" si="5"/>
        <v>22750.666666666664</v>
      </c>
      <c r="K9" s="18">
        <f t="shared" si="6"/>
        <v>11375.333333333332</v>
      </c>
      <c r="L9" s="17">
        <f t="shared" si="7"/>
        <v>7718.666666666667</v>
      </c>
      <c r="M9" s="17">
        <f t="shared" si="8"/>
        <v>3859.3333333333335</v>
      </c>
      <c r="O9" s="40" t="s">
        <v>60</v>
      </c>
      <c r="P9" s="40"/>
      <c r="Q9" s="23" t="s">
        <v>59</v>
      </c>
    </row>
    <row r="10" spans="1:17">
      <c r="A10" s="21" t="s">
        <v>21</v>
      </c>
      <c r="B10" s="18">
        <v>14633</v>
      </c>
      <c r="C10" s="18">
        <v>7367</v>
      </c>
      <c r="D10" s="19">
        <f t="shared" si="0"/>
        <v>22000</v>
      </c>
      <c r="E10" s="17">
        <f t="shared" si="1"/>
        <v>1755.96</v>
      </c>
      <c r="F10" s="17">
        <f t="shared" si="2"/>
        <v>438.99</v>
      </c>
      <c r="G10" s="19">
        <f t="shared" si="3"/>
        <v>2194.9499999999998</v>
      </c>
      <c r="H10" s="20">
        <f t="shared" si="4"/>
        <v>19805.05</v>
      </c>
      <c r="J10" s="17">
        <f t="shared" si="5"/>
        <v>19510.666666666664</v>
      </c>
      <c r="K10" s="18">
        <f t="shared" si="6"/>
        <v>9755.3333333333321</v>
      </c>
      <c r="L10" s="17">
        <f t="shared" si="7"/>
        <v>9822.6666666666661</v>
      </c>
      <c r="M10" s="17">
        <f t="shared" si="8"/>
        <v>4911.333333333333</v>
      </c>
      <c r="O10" s="40" t="s">
        <v>66</v>
      </c>
      <c r="P10" s="40"/>
      <c r="Q10" s="23" t="s">
        <v>65</v>
      </c>
    </row>
    <row r="11" spans="1:17">
      <c r="A11" s="21" t="s">
        <v>22</v>
      </c>
      <c r="B11" s="18">
        <v>14633</v>
      </c>
      <c r="C11" s="18">
        <v>2367</v>
      </c>
      <c r="D11" s="19">
        <f t="shared" si="0"/>
        <v>17000</v>
      </c>
      <c r="E11" s="17">
        <f t="shared" si="1"/>
        <v>1755.96</v>
      </c>
      <c r="F11" s="17">
        <f t="shared" si="2"/>
        <v>438.99</v>
      </c>
      <c r="G11" s="19">
        <f t="shared" si="3"/>
        <v>2194.9499999999998</v>
      </c>
      <c r="H11" s="20">
        <f t="shared" si="4"/>
        <v>14805.05</v>
      </c>
      <c r="J11" s="17">
        <f t="shared" si="5"/>
        <v>19510.666666666664</v>
      </c>
      <c r="K11" s="18">
        <f t="shared" si="6"/>
        <v>9755.3333333333321</v>
      </c>
      <c r="L11" s="17">
        <f t="shared" si="7"/>
        <v>3156</v>
      </c>
      <c r="M11" s="17">
        <f t="shared" si="8"/>
        <v>1578</v>
      </c>
      <c r="O11" s="40" t="s">
        <v>64</v>
      </c>
      <c r="P11" s="40"/>
      <c r="Q11" s="23" t="s">
        <v>63</v>
      </c>
    </row>
    <row r="12" spans="1:17">
      <c r="A12" s="21" t="s">
        <v>23</v>
      </c>
      <c r="B12" s="18">
        <v>14633</v>
      </c>
      <c r="C12" s="18">
        <v>16367</v>
      </c>
      <c r="D12" s="19">
        <f t="shared" si="0"/>
        <v>31000</v>
      </c>
      <c r="E12" s="17">
        <f t="shared" si="1"/>
        <v>1755.96</v>
      </c>
      <c r="F12" s="17">
        <f t="shared" si="2"/>
        <v>438.99</v>
      </c>
      <c r="G12" s="19">
        <f t="shared" si="3"/>
        <v>2194.9499999999998</v>
      </c>
      <c r="H12" s="20">
        <f t="shared" si="4"/>
        <v>28805.05</v>
      </c>
      <c r="J12" s="17">
        <f t="shared" si="5"/>
        <v>19510.666666666664</v>
      </c>
      <c r="K12" s="18">
        <f t="shared" si="6"/>
        <v>9755.3333333333321</v>
      </c>
      <c r="L12" s="17">
        <f t="shared" si="7"/>
        <v>21822.666666666668</v>
      </c>
      <c r="M12" s="17">
        <f t="shared" si="8"/>
        <v>10911.333333333334</v>
      </c>
      <c r="O12" s="40" t="s">
        <v>51</v>
      </c>
      <c r="P12" s="40"/>
      <c r="Q12" s="23" t="s">
        <v>44</v>
      </c>
    </row>
    <row r="13" spans="1:17">
      <c r="A13" s="21" t="s">
        <v>24</v>
      </c>
      <c r="B13" s="18">
        <v>17063</v>
      </c>
      <c r="C13" s="18">
        <v>22937</v>
      </c>
      <c r="D13" s="19">
        <f t="shared" si="0"/>
        <v>40000</v>
      </c>
      <c r="E13" s="17">
        <f t="shared" si="1"/>
        <v>2047.56</v>
      </c>
      <c r="F13" s="17">
        <f t="shared" si="2"/>
        <v>511.89</v>
      </c>
      <c r="G13" s="19">
        <f t="shared" si="3"/>
        <v>2559.4499999999998</v>
      </c>
      <c r="H13" s="20">
        <f t="shared" si="4"/>
        <v>37440.550000000003</v>
      </c>
      <c r="J13" s="17">
        <f t="shared" si="5"/>
        <v>22750.666666666664</v>
      </c>
      <c r="K13" s="18">
        <f t="shared" si="6"/>
        <v>11375.333333333332</v>
      </c>
      <c r="L13" s="17">
        <f t="shared" si="7"/>
        <v>30582.666666666668</v>
      </c>
      <c r="M13" s="17">
        <f t="shared" si="8"/>
        <v>15291.333333333334</v>
      </c>
      <c r="O13" s="40" t="s">
        <v>46</v>
      </c>
      <c r="P13" s="40"/>
      <c r="Q13" s="23" t="s">
        <v>44</v>
      </c>
    </row>
    <row r="14" spans="1:17">
      <c r="A14" s="21" t="s">
        <v>25</v>
      </c>
      <c r="B14" s="18">
        <v>14633</v>
      </c>
      <c r="C14" s="18">
        <v>5367</v>
      </c>
      <c r="D14" s="19">
        <f t="shared" si="0"/>
        <v>20000</v>
      </c>
      <c r="E14" s="17">
        <f t="shared" si="1"/>
        <v>1755.96</v>
      </c>
      <c r="F14" s="17">
        <f t="shared" si="2"/>
        <v>438.99</v>
      </c>
      <c r="G14" s="19">
        <f t="shared" si="3"/>
        <v>2194.9499999999998</v>
      </c>
      <c r="H14" s="20">
        <f t="shared" si="4"/>
        <v>17805.05</v>
      </c>
      <c r="J14" s="17">
        <f t="shared" si="5"/>
        <v>19510.666666666664</v>
      </c>
      <c r="K14" s="18">
        <f t="shared" si="6"/>
        <v>9755.3333333333321</v>
      </c>
      <c r="L14" s="17">
        <f t="shared" si="7"/>
        <v>7156</v>
      </c>
      <c r="M14" s="17">
        <f t="shared" si="8"/>
        <v>3578</v>
      </c>
      <c r="O14" s="40" t="s">
        <v>53</v>
      </c>
      <c r="P14" s="40"/>
      <c r="Q14" s="23" t="s">
        <v>54</v>
      </c>
    </row>
    <row r="15" spans="1:17">
      <c r="A15" s="21" t="s">
        <v>26</v>
      </c>
      <c r="B15" s="18">
        <v>14633</v>
      </c>
      <c r="C15" s="18">
        <v>2367</v>
      </c>
      <c r="D15" s="19">
        <f t="shared" si="0"/>
        <v>17000</v>
      </c>
      <c r="E15" s="17">
        <f t="shared" si="1"/>
        <v>1755.96</v>
      </c>
      <c r="F15" s="17">
        <f t="shared" si="2"/>
        <v>438.99</v>
      </c>
      <c r="G15" s="19">
        <f t="shared" si="3"/>
        <v>2194.9499999999998</v>
      </c>
      <c r="H15" s="20">
        <f t="shared" si="4"/>
        <v>14805.05</v>
      </c>
      <c r="J15" s="17">
        <f t="shared" si="5"/>
        <v>19510.666666666664</v>
      </c>
      <c r="K15" s="18">
        <f t="shared" si="6"/>
        <v>9755.3333333333321</v>
      </c>
      <c r="L15" s="17">
        <f t="shared" si="7"/>
        <v>3156</v>
      </c>
      <c r="M15" s="17">
        <f t="shared" si="8"/>
        <v>1578</v>
      </c>
      <c r="O15" s="40" t="s">
        <v>62</v>
      </c>
      <c r="P15" s="40"/>
      <c r="Q15" s="23" t="s">
        <v>63</v>
      </c>
    </row>
    <row r="16" spans="1:17">
      <c r="A16" s="21" t="s">
        <v>27</v>
      </c>
      <c r="B16" s="18">
        <v>14633</v>
      </c>
      <c r="C16" s="18">
        <v>9562</v>
      </c>
      <c r="D16" s="19">
        <f t="shared" si="0"/>
        <v>24195</v>
      </c>
      <c r="E16" s="17">
        <f t="shared" si="1"/>
        <v>1755.96</v>
      </c>
      <c r="F16" s="17">
        <f t="shared" si="2"/>
        <v>438.99</v>
      </c>
      <c r="G16" s="19">
        <f t="shared" si="3"/>
        <v>2194.9499999999998</v>
      </c>
      <c r="H16" s="20">
        <f t="shared" si="4"/>
        <v>22000.05</v>
      </c>
      <c r="J16" s="17">
        <f t="shared" si="5"/>
        <v>19510.666666666664</v>
      </c>
      <c r="K16" s="18">
        <f t="shared" si="6"/>
        <v>9755.3333333333321</v>
      </c>
      <c r="L16" s="17">
        <f t="shared" si="7"/>
        <v>12749.333333333334</v>
      </c>
      <c r="M16" s="17">
        <f t="shared" si="8"/>
        <v>6374.666666666667</v>
      </c>
      <c r="O16" s="40" t="s">
        <v>46</v>
      </c>
      <c r="P16" s="40"/>
      <c r="Q16" s="23" t="s">
        <v>44</v>
      </c>
    </row>
    <row r="17" spans="1:17">
      <c r="A17" s="21" t="s">
        <v>28</v>
      </c>
      <c r="B17" s="18">
        <v>14633</v>
      </c>
      <c r="C17" s="18">
        <v>10367</v>
      </c>
      <c r="D17" s="19">
        <f t="shared" si="0"/>
        <v>25000</v>
      </c>
      <c r="E17" s="17">
        <f t="shared" si="1"/>
        <v>1755.96</v>
      </c>
      <c r="F17" s="17">
        <f t="shared" si="2"/>
        <v>438.99</v>
      </c>
      <c r="G17" s="19">
        <f t="shared" si="3"/>
        <v>2194.9499999999998</v>
      </c>
      <c r="H17" s="20">
        <f t="shared" si="4"/>
        <v>22805.05</v>
      </c>
      <c r="J17" s="17">
        <f t="shared" si="5"/>
        <v>19510.666666666664</v>
      </c>
      <c r="K17" s="18">
        <f t="shared" si="6"/>
        <v>9755.3333333333321</v>
      </c>
      <c r="L17" s="17">
        <f t="shared" si="7"/>
        <v>13822.666666666666</v>
      </c>
      <c r="M17" s="17">
        <f t="shared" si="8"/>
        <v>6911.333333333333</v>
      </c>
      <c r="O17" s="40" t="s">
        <v>45</v>
      </c>
      <c r="P17" s="40"/>
      <c r="Q17" s="23" t="s">
        <v>44</v>
      </c>
    </row>
    <row r="18" spans="1:17">
      <c r="A18" s="21" t="s">
        <v>29</v>
      </c>
      <c r="B18" s="18">
        <v>14633</v>
      </c>
      <c r="C18" s="18">
        <v>26367</v>
      </c>
      <c r="D18" s="19">
        <f t="shared" si="0"/>
        <v>41000</v>
      </c>
      <c r="E18" s="17">
        <f t="shared" si="1"/>
        <v>1755.96</v>
      </c>
      <c r="F18" s="17">
        <f t="shared" si="2"/>
        <v>438.99</v>
      </c>
      <c r="G18" s="19">
        <f t="shared" si="3"/>
        <v>2194.9499999999998</v>
      </c>
      <c r="H18" s="20">
        <f t="shared" si="4"/>
        <v>38805.050000000003</v>
      </c>
      <c r="J18" s="17">
        <f t="shared" si="5"/>
        <v>19510.666666666664</v>
      </c>
      <c r="K18" s="18">
        <f t="shared" si="6"/>
        <v>9755.3333333333321</v>
      </c>
      <c r="L18" s="17">
        <f t="shared" si="7"/>
        <v>35156</v>
      </c>
      <c r="M18" s="17">
        <f t="shared" si="8"/>
        <v>17578</v>
      </c>
      <c r="O18" s="40" t="s">
        <v>48</v>
      </c>
      <c r="P18" s="40"/>
      <c r="Q18" s="23" t="s">
        <v>44</v>
      </c>
    </row>
    <row r="19" spans="1:17">
      <c r="A19" s="21" t="s">
        <v>30</v>
      </c>
      <c r="B19" s="18">
        <v>14633</v>
      </c>
      <c r="C19" s="18">
        <v>4367</v>
      </c>
      <c r="D19" s="19">
        <f t="shared" si="0"/>
        <v>19000</v>
      </c>
      <c r="E19" s="17">
        <f t="shared" si="1"/>
        <v>1755.96</v>
      </c>
      <c r="F19" s="17">
        <f t="shared" si="2"/>
        <v>438.99</v>
      </c>
      <c r="G19" s="19">
        <f t="shared" si="3"/>
        <v>2194.9499999999998</v>
      </c>
      <c r="H19" s="20">
        <f t="shared" si="4"/>
        <v>16805.05</v>
      </c>
      <c r="J19" s="17">
        <f t="shared" si="5"/>
        <v>19510.666666666664</v>
      </c>
      <c r="K19" s="18">
        <f t="shared" si="6"/>
        <v>9755.3333333333321</v>
      </c>
      <c r="L19" s="17">
        <f t="shared" si="7"/>
        <v>5822.6666666666661</v>
      </c>
      <c r="M19" s="17">
        <f t="shared" si="8"/>
        <v>2911.333333333333</v>
      </c>
      <c r="O19" s="40" t="s">
        <v>50</v>
      </c>
      <c r="P19" s="40"/>
      <c r="Q19" s="23" t="s">
        <v>44</v>
      </c>
    </row>
    <row r="20" spans="1:17">
      <c r="A20" s="21" t="s">
        <v>31</v>
      </c>
      <c r="B20" s="18">
        <v>14633</v>
      </c>
      <c r="C20" s="18">
        <v>2367</v>
      </c>
      <c r="D20" s="19">
        <f t="shared" si="0"/>
        <v>17000</v>
      </c>
      <c r="E20" s="17">
        <f t="shared" si="1"/>
        <v>1755.96</v>
      </c>
      <c r="F20" s="17">
        <f t="shared" si="2"/>
        <v>438.99</v>
      </c>
      <c r="G20" s="19">
        <f t="shared" si="3"/>
        <v>2194.9499999999998</v>
      </c>
      <c r="H20" s="20">
        <f t="shared" si="4"/>
        <v>14805.05</v>
      </c>
      <c r="J20" s="17">
        <f t="shared" si="5"/>
        <v>19510.666666666664</v>
      </c>
      <c r="K20" s="18">
        <f t="shared" si="6"/>
        <v>9755.3333333333321</v>
      </c>
      <c r="L20" s="17">
        <f t="shared" si="7"/>
        <v>3156</v>
      </c>
      <c r="M20" s="17">
        <f t="shared" si="8"/>
        <v>1578</v>
      </c>
      <c r="O20" s="40" t="s">
        <v>62</v>
      </c>
      <c r="P20" s="40"/>
      <c r="Q20" s="23" t="s">
        <v>63</v>
      </c>
    </row>
    <row r="21" spans="1:17">
      <c r="A21" s="21" t="s">
        <v>32</v>
      </c>
      <c r="B21" s="18">
        <v>14633</v>
      </c>
      <c r="C21" s="18">
        <v>5367</v>
      </c>
      <c r="D21" s="19">
        <f t="shared" si="0"/>
        <v>20000</v>
      </c>
      <c r="E21" s="17">
        <f t="shared" si="1"/>
        <v>1755.96</v>
      </c>
      <c r="F21" s="17">
        <f t="shared" si="2"/>
        <v>438.99</v>
      </c>
      <c r="G21" s="19">
        <f t="shared" si="3"/>
        <v>2194.9499999999998</v>
      </c>
      <c r="H21" s="20">
        <f t="shared" si="4"/>
        <v>17805.05</v>
      </c>
      <c r="J21" s="17">
        <f t="shared" si="5"/>
        <v>19510.666666666664</v>
      </c>
      <c r="K21" s="18">
        <f t="shared" si="6"/>
        <v>9755.3333333333321</v>
      </c>
      <c r="L21" s="17">
        <f t="shared" si="7"/>
        <v>7156</v>
      </c>
      <c r="M21" s="17">
        <f t="shared" si="8"/>
        <v>3578</v>
      </c>
      <c r="O21" s="40" t="s">
        <v>43</v>
      </c>
      <c r="P21" s="40"/>
      <c r="Q21" s="23" t="s">
        <v>44</v>
      </c>
    </row>
    <row r="22" spans="1:17">
      <c r="A22" s="21" t="s">
        <v>33</v>
      </c>
      <c r="B22" s="18">
        <v>14633</v>
      </c>
      <c r="C22" s="18">
        <v>13367</v>
      </c>
      <c r="D22" s="19">
        <f t="shared" si="0"/>
        <v>28000</v>
      </c>
      <c r="E22" s="17">
        <f t="shared" si="1"/>
        <v>1755.96</v>
      </c>
      <c r="F22" s="17">
        <f t="shared" si="2"/>
        <v>438.99</v>
      </c>
      <c r="G22" s="19">
        <f t="shared" si="3"/>
        <v>2194.9499999999998</v>
      </c>
      <c r="H22" s="20">
        <f t="shared" si="4"/>
        <v>25805.05</v>
      </c>
      <c r="J22" s="17">
        <f t="shared" si="5"/>
        <v>19510.666666666664</v>
      </c>
      <c r="K22" s="18">
        <f t="shared" si="6"/>
        <v>9755.3333333333321</v>
      </c>
      <c r="L22" s="17">
        <f t="shared" si="7"/>
        <v>17822.666666666668</v>
      </c>
      <c r="M22" s="17">
        <f t="shared" si="8"/>
        <v>8911.3333333333339</v>
      </c>
      <c r="O22" s="40" t="s">
        <v>52</v>
      </c>
      <c r="P22" s="40"/>
      <c r="Q22" s="23" t="s">
        <v>54</v>
      </c>
    </row>
    <row r="23" spans="1:17">
      <c r="A23" s="21" t="s">
        <v>34</v>
      </c>
      <c r="B23" s="18">
        <v>14633</v>
      </c>
      <c r="C23" s="18">
        <v>14367</v>
      </c>
      <c r="D23" s="19">
        <f t="shared" si="0"/>
        <v>29000</v>
      </c>
      <c r="E23" s="17">
        <f t="shared" si="1"/>
        <v>1755.96</v>
      </c>
      <c r="F23" s="17">
        <f t="shared" si="2"/>
        <v>438.99</v>
      </c>
      <c r="G23" s="19">
        <f t="shared" si="3"/>
        <v>2194.9499999999998</v>
      </c>
      <c r="H23" s="20">
        <f t="shared" si="4"/>
        <v>26805.05</v>
      </c>
      <c r="J23" s="17">
        <f t="shared" si="5"/>
        <v>19510.666666666664</v>
      </c>
      <c r="K23" s="18">
        <f t="shared" si="6"/>
        <v>9755.3333333333321</v>
      </c>
      <c r="L23" s="17">
        <f t="shared" si="7"/>
        <v>19156</v>
      </c>
      <c r="M23" s="17">
        <f t="shared" si="8"/>
        <v>9578</v>
      </c>
      <c r="O23" s="40" t="s">
        <v>61</v>
      </c>
      <c r="P23" s="40"/>
      <c r="Q23" s="23" t="s">
        <v>59</v>
      </c>
    </row>
    <row r="24" spans="1:17">
      <c r="A24" s="21" t="s">
        <v>35</v>
      </c>
      <c r="B24" s="18">
        <v>14633</v>
      </c>
      <c r="C24" s="18">
        <v>5367</v>
      </c>
      <c r="D24" s="19">
        <f t="shared" si="0"/>
        <v>20000</v>
      </c>
      <c r="E24" s="17">
        <f t="shared" si="1"/>
        <v>1755.96</v>
      </c>
      <c r="F24" s="17">
        <f t="shared" si="2"/>
        <v>438.99</v>
      </c>
      <c r="G24" s="19">
        <f t="shared" si="3"/>
        <v>2194.9499999999998</v>
      </c>
      <c r="H24" s="20">
        <f t="shared" si="4"/>
        <v>17805.05</v>
      </c>
      <c r="J24" s="17">
        <f t="shared" si="5"/>
        <v>19510.666666666664</v>
      </c>
      <c r="K24" s="18">
        <f t="shared" si="6"/>
        <v>9755.3333333333321</v>
      </c>
      <c r="L24" s="17">
        <f t="shared" si="7"/>
        <v>7156</v>
      </c>
      <c r="M24" s="17">
        <f t="shared" si="8"/>
        <v>3578</v>
      </c>
      <c r="O24" s="40" t="s">
        <v>53</v>
      </c>
      <c r="P24" s="40"/>
      <c r="Q24" s="23" t="s">
        <v>54</v>
      </c>
    </row>
    <row r="25" spans="1:17">
      <c r="A25" s="21" t="s">
        <v>36</v>
      </c>
      <c r="B25" s="18">
        <v>14633</v>
      </c>
      <c r="C25" s="18">
        <v>11867</v>
      </c>
      <c r="D25" s="19">
        <f t="shared" si="0"/>
        <v>26500</v>
      </c>
      <c r="E25" s="17">
        <f t="shared" si="1"/>
        <v>1755.96</v>
      </c>
      <c r="F25" s="17">
        <f t="shared" si="2"/>
        <v>438.99</v>
      </c>
      <c r="G25" s="19">
        <f t="shared" si="3"/>
        <v>2194.9499999999998</v>
      </c>
      <c r="H25" s="20">
        <f t="shared" si="4"/>
        <v>24305.05</v>
      </c>
      <c r="J25" s="17">
        <f t="shared" si="5"/>
        <v>19510.666666666664</v>
      </c>
      <c r="K25" s="18">
        <f t="shared" si="6"/>
        <v>9755.3333333333321</v>
      </c>
      <c r="L25" s="17">
        <f t="shared" si="7"/>
        <v>15822.666666666666</v>
      </c>
      <c r="M25" s="17">
        <f t="shared" si="8"/>
        <v>7911.333333333333</v>
      </c>
      <c r="O25" s="40" t="s">
        <v>57</v>
      </c>
      <c r="P25" s="40"/>
      <c r="Q25" s="23" t="s">
        <v>56</v>
      </c>
    </row>
    <row r="26" spans="1:17">
      <c r="A26" s="21" t="s">
        <v>72</v>
      </c>
      <c r="B26" s="18">
        <v>17063</v>
      </c>
      <c r="C26" s="18">
        <v>9937</v>
      </c>
      <c r="D26" s="19">
        <f t="shared" si="0"/>
        <v>27000</v>
      </c>
      <c r="E26" s="17">
        <f t="shared" si="1"/>
        <v>2047.56</v>
      </c>
      <c r="F26" s="17">
        <f t="shared" si="2"/>
        <v>511.89</v>
      </c>
      <c r="G26" s="19">
        <f t="shared" si="3"/>
        <v>2559.4499999999998</v>
      </c>
      <c r="H26" s="20">
        <f t="shared" si="4"/>
        <v>24440.55</v>
      </c>
      <c r="J26" s="17">
        <f t="shared" si="5"/>
        <v>22750.666666666664</v>
      </c>
      <c r="K26" s="18">
        <f t="shared" si="6"/>
        <v>11375.333333333332</v>
      </c>
      <c r="L26" s="17">
        <f t="shared" si="7"/>
        <v>13249.333333333334</v>
      </c>
      <c r="M26" s="17">
        <f t="shared" si="8"/>
        <v>6624.666666666667</v>
      </c>
      <c r="O26" s="38" t="s">
        <v>73</v>
      </c>
      <c r="P26" s="39"/>
      <c r="Q26" s="36" t="s">
        <v>74</v>
      </c>
    </row>
    <row r="27" spans="1:17">
      <c r="A27" s="21" t="s">
        <v>37</v>
      </c>
      <c r="B27" s="18">
        <v>14633</v>
      </c>
      <c r="C27" s="18">
        <v>2367</v>
      </c>
      <c r="D27" s="19">
        <f t="shared" si="0"/>
        <v>17000</v>
      </c>
      <c r="E27" s="17">
        <f t="shared" si="1"/>
        <v>1755.96</v>
      </c>
      <c r="F27" s="17">
        <f t="shared" si="2"/>
        <v>438.99</v>
      </c>
      <c r="G27" s="19">
        <f t="shared" si="3"/>
        <v>2194.9499999999998</v>
      </c>
      <c r="H27" s="20">
        <f t="shared" si="4"/>
        <v>14805.05</v>
      </c>
      <c r="J27" s="17">
        <f t="shared" si="5"/>
        <v>19510.666666666664</v>
      </c>
      <c r="K27" s="18">
        <f t="shared" si="6"/>
        <v>9755.3333333333321</v>
      </c>
      <c r="L27" s="17">
        <f t="shared" si="7"/>
        <v>3156</v>
      </c>
      <c r="M27" s="17">
        <f t="shared" si="8"/>
        <v>1578</v>
      </c>
      <c r="O27" s="40" t="s">
        <v>62</v>
      </c>
      <c r="P27" s="40"/>
      <c r="Q27" s="23" t="s">
        <v>63</v>
      </c>
    </row>
    <row r="28" spans="1:17">
      <c r="A28" s="21" t="s">
        <v>70</v>
      </c>
      <c r="B28" s="18">
        <v>14633</v>
      </c>
      <c r="C28" s="18">
        <v>10562</v>
      </c>
      <c r="D28" s="19">
        <f t="shared" si="0"/>
        <v>25195</v>
      </c>
      <c r="E28" s="17">
        <f t="shared" si="1"/>
        <v>1755.96</v>
      </c>
      <c r="F28" s="17">
        <f t="shared" si="2"/>
        <v>438.99</v>
      </c>
      <c r="G28" s="19">
        <f t="shared" si="3"/>
        <v>2194.9499999999998</v>
      </c>
      <c r="H28" s="20">
        <f t="shared" si="4"/>
        <v>23000.05</v>
      </c>
      <c r="J28" s="17">
        <f t="shared" si="5"/>
        <v>19510.666666666664</v>
      </c>
      <c r="K28" s="18">
        <f t="shared" si="6"/>
        <v>9755.3333333333321</v>
      </c>
      <c r="L28" s="17">
        <f t="shared" si="7"/>
        <v>14082.666666666666</v>
      </c>
      <c r="M28" s="17">
        <f t="shared" si="8"/>
        <v>7041.333333333333</v>
      </c>
      <c r="O28" s="38" t="s">
        <v>71</v>
      </c>
      <c r="P28" s="39"/>
      <c r="Q28" s="36" t="s">
        <v>44</v>
      </c>
    </row>
    <row r="29" spans="1:17">
      <c r="A29" s="21" t="s">
        <v>38</v>
      </c>
      <c r="B29" s="18">
        <v>14633</v>
      </c>
      <c r="C29" s="18">
        <v>11867</v>
      </c>
      <c r="D29" s="19">
        <f t="shared" si="0"/>
        <v>26500</v>
      </c>
      <c r="E29" s="17">
        <f t="shared" si="1"/>
        <v>1755.96</v>
      </c>
      <c r="F29" s="17">
        <f t="shared" si="2"/>
        <v>438.99</v>
      </c>
      <c r="G29" s="19">
        <f t="shared" si="3"/>
        <v>2194.9499999999998</v>
      </c>
      <c r="H29" s="20">
        <f t="shared" si="4"/>
        <v>24305.05</v>
      </c>
      <c r="J29" s="17">
        <f t="shared" si="5"/>
        <v>19510.666666666664</v>
      </c>
      <c r="K29" s="18">
        <f t="shared" si="6"/>
        <v>9755.3333333333321</v>
      </c>
      <c r="L29" s="17">
        <f t="shared" si="7"/>
        <v>15822.666666666666</v>
      </c>
      <c r="M29" s="17">
        <f t="shared" si="8"/>
        <v>7911.333333333333</v>
      </c>
      <c r="O29" s="40" t="s">
        <v>55</v>
      </c>
      <c r="P29" s="40"/>
      <c r="Q29" s="23" t="s">
        <v>56</v>
      </c>
    </row>
    <row r="30" spans="1:17">
      <c r="A30" s="21" t="s">
        <v>39</v>
      </c>
      <c r="B30" s="18">
        <v>14633</v>
      </c>
      <c r="C30" s="18">
        <v>10367</v>
      </c>
      <c r="D30" s="19">
        <f t="shared" si="0"/>
        <v>25000</v>
      </c>
      <c r="E30" s="17">
        <f t="shared" si="1"/>
        <v>1755.96</v>
      </c>
      <c r="F30" s="17">
        <f t="shared" si="2"/>
        <v>438.99</v>
      </c>
      <c r="G30" s="19">
        <f t="shared" si="3"/>
        <v>2194.9499999999998</v>
      </c>
      <c r="H30" s="20">
        <f t="shared" si="4"/>
        <v>22805.05</v>
      </c>
      <c r="J30" s="17">
        <f t="shared" si="5"/>
        <v>19510.666666666664</v>
      </c>
      <c r="K30" s="18">
        <f t="shared" si="6"/>
        <v>9755.3333333333321</v>
      </c>
      <c r="L30" s="17">
        <f t="shared" si="7"/>
        <v>13822.666666666666</v>
      </c>
      <c r="M30" s="17">
        <f t="shared" si="8"/>
        <v>6911.333333333333</v>
      </c>
      <c r="O30" s="40" t="s">
        <v>47</v>
      </c>
      <c r="P30" s="40"/>
      <c r="Q30" s="23" t="s">
        <v>44</v>
      </c>
    </row>
    <row r="32" spans="1:17" ht="15.75" thickBot="1"/>
    <row r="33" spans="2:10" ht="15.75" thickTop="1">
      <c r="B33" s="52" t="s">
        <v>76</v>
      </c>
      <c r="C33" s="53"/>
      <c r="D33" s="53"/>
      <c r="E33" s="53"/>
      <c r="F33" s="53"/>
      <c r="G33" s="53"/>
      <c r="H33" s="53"/>
      <c r="I33" s="53"/>
      <c r="J33" s="54"/>
    </row>
    <row r="34" spans="2:10" ht="15.75" thickBot="1">
      <c r="B34" s="55"/>
      <c r="C34" s="56"/>
      <c r="D34" s="56"/>
      <c r="E34" s="56"/>
      <c r="F34" s="56"/>
      <c r="G34" s="56"/>
      <c r="H34" s="56"/>
      <c r="I34" s="56"/>
      <c r="J34" s="57"/>
    </row>
    <row r="35" spans="2:10" ht="15.75" thickTop="1"/>
  </sheetData>
  <mergeCells count="32">
    <mergeCell ref="B33:J34"/>
    <mergeCell ref="O8:P8"/>
    <mergeCell ref="O9:P9"/>
    <mergeCell ref="B2:D2"/>
    <mergeCell ref="E2:G2"/>
    <mergeCell ref="J2:M2"/>
    <mergeCell ref="O5:P5"/>
    <mergeCell ref="O3:P3"/>
    <mergeCell ref="O30:P30"/>
    <mergeCell ref="O25:P25"/>
    <mergeCell ref="O23:P23"/>
    <mergeCell ref="O24:P24"/>
    <mergeCell ref="O19:P19"/>
    <mergeCell ref="O20:P20"/>
    <mergeCell ref="O21:P21"/>
    <mergeCell ref="O22:P22"/>
    <mergeCell ref="A1:Q1"/>
    <mergeCell ref="O28:P28"/>
    <mergeCell ref="O27:P27"/>
    <mergeCell ref="O26:P26"/>
    <mergeCell ref="O29:P29"/>
    <mergeCell ref="O16:P16"/>
    <mergeCell ref="O17:P17"/>
    <mergeCell ref="O18:P18"/>
    <mergeCell ref="O14:P14"/>
    <mergeCell ref="O15:P15"/>
    <mergeCell ref="O11:P11"/>
    <mergeCell ref="O12:P12"/>
    <mergeCell ref="O13:P13"/>
    <mergeCell ref="O10:P10"/>
    <mergeCell ref="O6:P6"/>
    <mergeCell ref="O7:P7"/>
  </mergeCells>
  <printOptions verticalCentered="1"/>
  <pageMargins left="0.9055118110236221" right="0.70866141732283472" top="0.74803149606299213" bottom="0.74803149606299213" header="0.31496062992125984" footer="0.31496062992125984"/>
  <pageSetup scale="55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crubio</dc:creator>
  <cp:lastModifiedBy>crubio</cp:lastModifiedBy>
  <cp:lastPrinted>2017-01-17T18:09:18Z</cp:lastPrinted>
  <dcterms:created xsi:type="dcterms:W3CDTF">2016-11-29T17:15:48Z</dcterms:created>
  <dcterms:modified xsi:type="dcterms:W3CDTF">2017-01-17T21:26:08Z</dcterms:modified>
</cp:coreProperties>
</file>