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600" windowHeight="94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H142" i="1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29"/>
  <c r="G129"/>
  <c r="H128"/>
  <c r="G128"/>
  <c r="H127"/>
  <c r="G127"/>
  <c r="H126"/>
  <c r="G126"/>
  <c r="H125"/>
  <c r="G125"/>
  <c r="H124"/>
  <c r="G124"/>
  <c r="H123"/>
  <c r="G123"/>
  <c r="H122"/>
  <c r="G122"/>
  <c r="H121"/>
  <c r="G121"/>
  <c r="H120"/>
  <c r="G120"/>
  <c r="H119"/>
  <c r="G119"/>
  <c r="H118"/>
  <c r="G118"/>
  <c r="H117"/>
  <c r="I117" s="1"/>
  <c r="G117"/>
  <c r="H116"/>
  <c r="G116"/>
  <c r="H115"/>
  <c r="G115"/>
  <c r="H114"/>
  <c r="G114"/>
  <c r="H107"/>
  <c r="G107"/>
  <c r="H106"/>
  <c r="G106"/>
  <c r="H105"/>
  <c r="G105"/>
  <c r="H104"/>
  <c r="G104"/>
  <c r="H101"/>
  <c r="G101"/>
  <c r="H100"/>
  <c r="G100"/>
  <c r="H99"/>
  <c r="G99"/>
  <c r="H96"/>
  <c r="G96"/>
  <c r="H95"/>
  <c r="G95"/>
  <c r="H94"/>
  <c r="G94"/>
  <c r="H93"/>
  <c r="G93"/>
  <c r="H92"/>
  <c r="G92"/>
  <c r="H89"/>
  <c r="G89"/>
  <c r="H88"/>
  <c r="G88"/>
  <c r="H87"/>
  <c r="G87"/>
  <c r="H86"/>
  <c r="G86"/>
  <c r="H83"/>
  <c r="G83"/>
  <c r="H82"/>
  <c r="G82"/>
  <c r="H81"/>
  <c r="G81"/>
  <c r="H80"/>
  <c r="G80"/>
  <c r="H77"/>
  <c r="G77"/>
  <c r="H76"/>
  <c r="G76"/>
  <c r="H75"/>
  <c r="G75"/>
  <c r="H74"/>
  <c r="G74"/>
  <c r="H72"/>
  <c r="G72"/>
  <c r="H69"/>
  <c r="G69"/>
  <c r="H68"/>
  <c r="G68"/>
  <c r="H67"/>
  <c r="G67"/>
  <c r="H65"/>
  <c r="G65"/>
  <c r="H64"/>
  <c r="G64"/>
  <c r="H63"/>
  <c r="G63"/>
  <c r="H62"/>
  <c r="G62"/>
  <c r="H61"/>
  <c r="G61"/>
  <c r="F61"/>
  <c r="H59"/>
  <c r="G59"/>
  <c r="H58"/>
  <c r="G58"/>
  <c r="H57"/>
  <c r="G57"/>
  <c r="H56"/>
  <c r="G56"/>
  <c r="H53"/>
  <c r="G53"/>
  <c r="H52"/>
  <c r="G52"/>
  <c r="H51"/>
  <c r="G51"/>
  <c r="H45"/>
  <c r="G45"/>
  <c r="H44"/>
  <c r="G44"/>
  <c r="H43"/>
  <c r="G43"/>
  <c r="H42"/>
  <c r="G42"/>
  <c r="H41"/>
  <c r="G41"/>
  <c r="H38"/>
  <c r="G38"/>
  <c r="H37"/>
  <c r="G37"/>
  <c r="H36"/>
  <c r="G36"/>
  <c r="F36"/>
  <c r="H35"/>
  <c r="G35"/>
  <c r="H28"/>
  <c r="G28"/>
  <c r="H27"/>
  <c r="G27"/>
  <c r="H26"/>
  <c r="G26"/>
  <c r="H25"/>
  <c r="G25"/>
  <c r="H22"/>
  <c r="G22"/>
  <c r="H21"/>
  <c r="G21"/>
  <c r="H20"/>
  <c r="G20"/>
  <c r="H19"/>
  <c r="G19"/>
  <c r="H18"/>
  <c r="G18"/>
  <c r="H15"/>
  <c r="G15"/>
  <c r="H14"/>
  <c r="G14"/>
  <c r="H8"/>
  <c r="G8"/>
  <c r="H7"/>
  <c r="G7"/>
  <c r="H6"/>
  <c r="G6"/>
  <c r="H5"/>
  <c r="G5"/>
  <c r="I7" l="1"/>
  <c r="I27"/>
  <c r="I80"/>
  <c r="I126"/>
  <c r="I38"/>
  <c r="I28"/>
  <c r="I65"/>
  <c r="I41"/>
  <c r="I104"/>
  <c r="I136"/>
  <c r="I81"/>
  <c r="I83"/>
  <c r="I89"/>
  <c r="I22"/>
  <c r="I37"/>
  <c r="I44"/>
  <c r="I105"/>
  <c r="I107"/>
  <c r="I15"/>
  <c r="I21"/>
  <c r="I56"/>
  <c r="I61"/>
  <c r="I67"/>
  <c r="I74"/>
  <c r="I76"/>
  <c r="I101"/>
  <c r="I118"/>
  <c r="I122"/>
  <c r="I42"/>
  <c r="I53"/>
  <c r="I77"/>
  <c r="I92"/>
  <c r="I96"/>
  <c r="I100"/>
  <c r="I125"/>
  <c r="I137"/>
  <c r="I6"/>
  <c r="I62"/>
  <c r="I72"/>
  <c r="I86"/>
  <c r="I95"/>
  <c r="I116"/>
  <c r="I119"/>
  <c r="I133"/>
  <c r="I140"/>
  <c r="I45"/>
  <c r="I52"/>
  <c r="I57"/>
  <c r="I59"/>
  <c r="I18"/>
  <c r="I64"/>
  <c r="I68"/>
  <c r="I88"/>
  <c r="I93"/>
  <c r="I114"/>
  <c r="I121"/>
  <c r="I135"/>
  <c r="I138"/>
  <c r="I124"/>
  <c r="I127"/>
  <c r="I129"/>
  <c r="I141"/>
  <c r="I19"/>
  <c r="I26"/>
  <c r="I35"/>
  <c r="I43"/>
  <c r="I51"/>
  <c r="I58"/>
  <c r="I63"/>
  <c r="I69"/>
  <c r="I75"/>
  <c r="I82"/>
  <c r="I87"/>
  <c r="I94"/>
  <c r="I99"/>
  <c r="I106"/>
  <c r="I115"/>
  <c r="I120"/>
  <c r="I123"/>
  <c r="I128"/>
  <c r="I134"/>
  <c r="I139"/>
  <c r="I142"/>
  <c r="I14"/>
  <c r="I5"/>
  <c r="I8"/>
  <c r="I20"/>
  <c r="I25"/>
  <c r="I36"/>
</calcChain>
</file>

<file path=xl/comments1.xml><?xml version="1.0" encoding="utf-8"?>
<comments xmlns="http://schemas.openxmlformats.org/spreadsheetml/2006/main">
  <authors>
    <author>Karla Alonso Rocha</author>
  </authors>
  <commentList>
    <comment ref="A4" authorId="0">
      <text>
        <r>
          <rPr>
            <b/>
            <sz val="9"/>
            <color indexed="81"/>
            <rFont val="Tahoma"/>
            <family val="2"/>
          </rPr>
          <t>Karla Alonso Rocha:</t>
        </r>
        <r>
          <rPr>
            <sz val="9"/>
            <color indexed="81"/>
            <rFont val="Tahoma"/>
            <family val="2"/>
          </rPr>
          <t xml:space="preserve">
41500 X DIP</t>
        </r>
      </text>
    </comment>
    <comment ref="F141" authorId="0">
      <text>
        <r>
          <rPr>
            <b/>
            <sz val="9"/>
            <color indexed="81"/>
            <rFont val="Tahoma"/>
            <family val="2"/>
          </rPr>
          <t>Karla Alonso Rocha:</t>
        </r>
        <r>
          <rPr>
            <sz val="9"/>
            <color indexed="81"/>
            <rFont val="Tahoma"/>
            <family val="2"/>
          </rPr>
          <t xml:space="preserve">
AUMENTO DE $3,735 A 13106. SE PAGO 1867.50 SE DEBEN AL 15 NOV 11238.50</t>
        </r>
      </text>
    </comment>
  </commentList>
</comments>
</file>

<file path=xl/sharedStrings.xml><?xml version="1.0" encoding="utf-8"?>
<sst xmlns="http://schemas.openxmlformats.org/spreadsheetml/2006/main" count="573" uniqueCount="163">
  <si>
    <t>FRACCIÓN PAN</t>
  </si>
  <si>
    <t>No</t>
  </si>
  <si>
    <t>NOMBRE</t>
  </si>
  <si>
    <t>PLAZA /PUESTO</t>
  </si>
  <si>
    <t>PERSONA A QUIEN REPORTA SU TRABAJO</t>
  </si>
  <si>
    <t>SUELDO</t>
  </si>
  <si>
    <t>COMPENS MENSUAL</t>
  </si>
  <si>
    <t>FONDO PROPIO</t>
  </si>
  <si>
    <t>SERVICIO MEDICO</t>
  </si>
  <si>
    <t>IMPORTE DE PAGO</t>
  </si>
  <si>
    <t>HORARIO DE TRABAJO</t>
  </si>
  <si>
    <t>FUNCIÓN</t>
  </si>
  <si>
    <t>VIGENCIA DEL CONTRATO</t>
  </si>
  <si>
    <t>DIP. ALFARO ONTIVEROS GUSTAVO</t>
  </si>
  <si>
    <t>GARCIA ANDRADE GRACIA PATRICIA</t>
  </si>
  <si>
    <t>SECRETARIA</t>
  </si>
  <si>
    <t>DIP. GUSTAVO ALFARO ONTIVEROS</t>
  </si>
  <si>
    <t>9:OO A 15:00 HRS.</t>
  </si>
  <si>
    <t>APOYAR MEDIANTE OPERACIONES ADMINISTRATIVAS DE CARÁCTER LOGÍSTICO Y DE ANÁLISIS SIMPLE, LA ORGANIZACIÓN Y FUNCIONAMIENTO DE OFICINAS Y DESPECHOS DE TRÁMITES Y SERVICIOS</t>
  </si>
  <si>
    <t>LOPEZ PUGA MARICRUZ</t>
  </si>
  <si>
    <t>ASESOR TECNICO DET 2</t>
  </si>
  <si>
    <t>EXPONER EN TÉRMINOS TÉCNICOS Y BAJO DIFERENTES ALTERNATIVAS DE ATENCIÓN LAS MEDIDAS Y SOLUCIONES IDENTIFICADAS A TRAVÉS DEL ESTUDIO DE LOS ASUNTOS ENCOMENDADOS</t>
  </si>
  <si>
    <t>RAMOS ESPINOZA MARIA DEL REFUGIO</t>
  </si>
  <si>
    <t>AUXILIAR ESPECIALIZADO</t>
  </si>
  <si>
    <t>REALIZAR ACTIVIDADES Y PROCEDIMIENTOS METODOLÓGICOS DE PROCESAMIENTO DE PAPELES DE TRABAJO, CLASIFICACIÓN, LOCALIZACIÓN, GUARDA, REPRODUCCIÓN, TRASLADO Y ENTREGA, Y DEMÁS QUE SEA NECESARIO PARA EL DESAHOGO DE LOS ASUNTOS SOBRE LOS QUE TRATAN.</t>
  </si>
  <si>
    <t>ROJAS MONTOYA ALEJANDRO</t>
  </si>
  <si>
    <t xml:space="preserve"> </t>
  </si>
  <si>
    <t>DIP. GAMEZ GUTIERREZ BLANCA AMELIA</t>
  </si>
  <si>
    <t>AGUILAR LUJAN VERONICA</t>
  </si>
  <si>
    <t>ASESOR TÉCNICO</t>
  </si>
  <si>
    <t>DIP. BLANCA AMELIA GÁMEZ GUTIÉRREZ</t>
  </si>
  <si>
    <t>PALACIOS PIÑON IVONNE</t>
  </si>
  <si>
    <t>DIP. GARCIA CANTU GABRIEL ANGEL</t>
  </si>
  <si>
    <t>ELIAS JURADO RAUL ABRAHAM</t>
  </si>
  <si>
    <t>PERSONAL ESPECIALIZADO</t>
  </si>
  <si>
    <t>DIP. GABRIEL ÁNGEL GARCÍA CANTÚ</t>
  </si>
  <si>
    <t>PROVEER ELEMENTOS DE JUICIO TÉCNICO SOBRE LOS ASUNTOS QUE SE LE ENCOMIENDEN Y ORIENTAR LA TOMA DE DECISIONES SOBRE LOS MISMOS.</t>
  </si>
  <si>
    <t>PEINADO ROJO NATALIA GABRIELA</t>
  </si>
  <si>
    <t>AUXILIAR</t>
  </si>
  <si>
    <t>PARTICIPAR EN EL ANÁLISIS DE INFORMACIÓN, CLASIFICACIÓN, OBTENCIÓN DE DATOS, CAPTURA DE LOS MISMOS Y FORMULACIÓN DE LOS REPORTES, COMP PARTE DE LOS TRABAJOS QUE TIENE ASIGNADOS.</t>
  </si>
  <si>
    <t>ROCHA JIMENEZ ERIKA LETICIA</t>
  </si>
  <si>
    <t>SANCHEZ GARCIA GERARDO</t>
  </si>
  <si>
    <t>VEGA RODRIGUEZ RICARDO</t>
  </si>
  <si>
    <t>DIP. GONZALEZ ALONSO CARMEN ROCIO</t>
  </si>
  <si>
    <t>ACOSTA MARTINEZ ELSA KARINA</t>
  </si>
  <si>
    <t>DIP. CARMEN ROCÍO GONZÁLEZ ALONSO</t>
  </si>
  <si>
    <t>CHAVOYA PEREZ GABRIELA EDITH</t>
  </si>
  <si>
    <t>RIVAS MARTINEZ CARLA YAMILETH</t>
  </si>
  <si>
    <t xml:space="preserve">ROBLES DOMINGUEZ AZAREEL </t>
  </si>
  <si>
    <t>DIP. HERNANDEZ MARTINEZ MARIBEL</t>
  </si>
  <si>
    <t>ACEVES FLORES GUADALUPE MONSERRAT</t>
  </si>
  <si>
    <t>DIP. MARIBEL HERNÁNDEZ MARTÍNEZ</t>
  </si>
  <si>
    <t>NAVA FLORES JORGE LUIS</t>
  </si>
  <si>
    <t>PEREZ MORALES JORGE LUIS</t>
  </si>
  <si>
    <t>TALAMANTES DE LA VARA OSCAR</t>
  </si>
  <si>
    <t>DIP. IBARRA RIVERA LILIANA ARACELI</t>
  </si>
  <si>
    <t>LARA CAMPOS INSBERTH LILIANA</t>
  </si>
  <si>
    <t>DIP. LILIANA ARACELI IBARRA RIVERA</t>
  </si>
  <si>
    <t>ORTIZ NORIEGA MYRIAM VIVIANA</t>
  </si>
  <si>
    <t>PEREZ MARIN HECTOR ALEJANDRO</t>
  </si>
  <si>
    <t>PILLADO AGUIRRE JULIO CESAR</t>
  </si>
  <si>
    <t>QUINTANA DURAN IRIS AIMEE</t>
  </si>
  <si>
    <t>DIP. JURADO ALONSO PATRICIA</t>
  </si>
  <si>
    <t>GONZALEZ RAMOS FLOR MARIA</t>
  </si>
  <si>
    <t>SECRETARIA TITULAR DE DEPENDENCIA</t>
  </si>
  <si>
    <t>DIP. PATRICIA JURADO ALONSO</t>
  </si>
  <si>
    <t>HERNANDEZ BACA DYDIA GRISEL</t>
  </si>
  <si>
    <t>HERNANDEZ BACA LAURA TALINA</t>
  </si>
  <si>
    <t>DIP. LA TORRE SAENZ MIGUEL FRANCISCO</t>
  </si>
  <si>
    <t>AGUILAR BLANCO KARINA LYNETTE</t>
  </si>
  <si>
    <t>DIP. MIGUEL FRANCISCO LA TORRE SÁENZ</t>
  </si>
  <si>
    <t>DUARTE FRANCO DIANA</t>
  </si>
  <si>
    <t>ASESOR TECNICO DET 1</t>
  </si>
  <si>
    <t>GRANILLO REYNOSA CESAR ENRIQUE</t>
  </si>
  <si>
    <t>LEDEZMA BALDERRAMA MARIA DE LOS ANGELES</t>
  </si>
  <si>
    <t>DIP. MARIN FRANCO LAURA MONICA</t>
  </si>
  <si>
    <t>ARRAS AVENA MARIA DEL ROSARIO</t>
  </si>
  <si>
    <t>DIP. LAURA MÓNICA MARÍN FRANCO</t>
  </si>
  <si>
    <t>GARCIA SANCHEZ ANA MARIA</t>
  </si>
  <si>
    <t>AUXILIAR ADMINISTRATIVO</t>
  </si>
  <si>
    <t>GAYTAN MONTES IVONNE KRYSTAL</t>
  </si>
  <si>
    <t>IBARRA RIVERA JULIO JESUS</t>
  </si>
  <si>
    <t>SORIA MASSO ARACELI</t>
  </si>
  <si>
    <t>DIP. MALAXECHEVERRIA GONZALEZ FRANCISCO JAVIER</t>
  </si>
  <si>
    <t>ANTILLON ORTIZ ARTURO</t>
  </si>
  <si>
    <t>DIP. FRANCISCO JAVIER MALAXECHEVARRIA GONZÁLEZ</t>
  </si>
  <si>
    <t>MALDONADO OCHOA MARCELA</t>
  </si>
  <si>
    <t>TRUJANO TREVIZO SEVERO</t>
  </si>
  <si>
    <t>DIP. PORTILLO HIDALGO CITLALIC GUADALUPE</t>
  </si>
  <si>
    <t>HERNANDEZ DUARTE EMMANUEL ALEJANDRO</t>
  </si>
  <si>
    <t>DIP. CITLALIC GUADALUPE PORTILLO HIDALGO</t>
  </si>
  <si>
    <t>DIP. SIQUEIROS LOERA NADIA XOCHILT</t>
  </si>
  <si>
    <t>ALMEIDA LOERA ANTONIO IVAN ERNESTO</t>
  </si>
  <si>
    <t>DIP. NADIA XOCHITL SIQUEIROS LOERA</t>
  </si>
  <si>
    <t>GUTIERREZ SIQUEIROS KARLA ANGELICA</t>
  </si>
  <si>
    <t>OCHOA ALVAREZ GLADYS</t>
  </si>
  <si>
    <t>SAENZ LOPEZ LUIS RAUL</t>
  </si>
  <si>
    <t>DIP. SOTO PRIETO JORGE CARLOS</t>
  </si>
  <si>
    <t>CORONA SANTILLANES DIANA EMILIA</t>
  </si>
  <si>
    <t>DIP. JORGE CARLOS SOTO PRIETO</t>
  </si>
  <si>
    <t>RUELAS JUAREZ JOCELYNE</t>
  </si>
  <si>
    <t>VIZCARRA PACHECO FRANCISCO ALFREDO</t>
  </si>
  <si>
    <t>ZUBIATE RIVERO JOSE ADRIAN</t>
  </si>
  <si>
    <t>DIP. URIBE MONTOYA VICTOR MANUEL</t>
  </si>
  <si>
    <t>GALLARDO RUIZ RAFAEL</t>
  </si>
  <si>
    <t>DIP. VICTOR MANUEL URIBE MONTOYA</t>
  </si>
  <si>
    <t>LARA FLORES ARTURO</t>
  </si>
  <si>
    <t>SALINAS GARCIA MARIA ISABEL</t>
  </si>
  <si>
    <t>SANCHEZ SANTILLANA MARIO GUILLERMO</t>
  </si>
  <si>
    <t>DIP. VALENCIANO GARCIA JESUS ALBERTO</t>
  </si>
  <si>
    <t>CARBAJAL RIBOTA NORMA</t>
  </si>
  <si>
    <t>DIP. JESÚS ALBERTO VALENCIANO GARCÍA</t>
  </si>
  <si>
    <t>CARRASCO RUIZ MARISELA</t>
  </si>
  <si>
    <t>MENDEZ MACHAIN ERVEY</t>
  </si>
  <si>
    <t>PALLARES MORALES VERONICA</t>
  </si>
  <si>
    <t>PAZ REYNA CARMEN ELENA</t>
  </si>
  <si>
    <t>DIP. VILLARREAL MACIAS JESUS</t>
  </si>
  <si>
    <t>CHAVEZ GOMEZ ALFONSO</t>
  </si>
  <si>
    <t>DIP. JESÚS VILLARREAL MACÍAS</t>
  </si>
  <si>
    <t>SEVILLA AGUILAR LUIS FERNANDO</t>
  </si>
  <si>
    <t>SOSA CARNERO EVANGELINA</t>
  </si>
  <si>
    <t>COMUNICACIÓN SOCIAL</t>
  </si>
  <si>
    <t>ALVARADO CAMARA MARIA ISABEL</t>
  </si>
  <si>
    <t>FOTOGRAFO</t>
  </si>
  <si>
    <t>LIC. JORGE ABELARDO BERMUDEZ ALLANDE</t>
  </si>
  <si>
    <t>PROPORCIONAR Y REALIZAR LOS TRABAJOS TÉCNICOS Y DEMÁS ACTIVIDADES DE CONFORMIDAD CON LAS NECESIDADES QUE LE EXPONGA SU JEFE INMEDIATO, RELACIONADO CON FOTOGRAFÍA Y VIDEO.</t>
  </si>
  <si>
    <t>FLORES CISNEROS MARIO RAUL</t>
  </si>
  <si>
    <t>JEFE DE DIVISION</t>
  </si>
  <si>
    <t>ASUMIR EL CONTROL OPERATIVO DE LOS PROCESOS TÉCNICOS DE CAMPO QUE LE CORRESPONDAN AL PUESTO.</t>
  </si>
  <si>
    <t>MARTINEZ RAMIREZ MANUEL</t>
  </si>
  <si>
    <t>TREVIÑO BARRON ADRIAN ABRAHAM</t>
  </si>
  <si>
    <t>GRUPO DE ASESORES FRACCION PAN</t>
  </si>
  <si>
    <t>ACEVES MUÑOZ RICARDO</t>
  </si>
  <si>
    <t>ACOSTA DE LA FUENTE PAMELA PATRICIA</t>
  </si>
  <si>
    <t>ARRONTE HOLGUIN ALFONSO OCTAVIO</t>
  </si>
  <si>
    <t>CUETO CONTRERAS TOMAS</t>
  </si>
  <si>
    <t>FLORES SANTILLAN LUIS</t>
  </si>
  <si>
    <t>GARCIA CERVANTES ERNESTO</t>
  </si>
  <si>
    <t>GRAJEOLA SOTO FRANCISCO ESTEBAN</t>
  </si>
  <si>
    <t>HERNANDEZ CHAVEZ ROBERTO ALEJANDRO</t>
  </si>
  <si>
    <t>HERNANDEZ MARQUEZ MANUEL ARON</t>
  </si>
  <si>
    <t>ASESOR TECNICO 2</t>
  </si>
  <si>
    <t>JAUREGUI MORENO RAFAEL FERNANDO</t>
  </si>
  <si>
    <t>LEVARIO OCHOA OSCAR</t>
  </si>
  <si>
    <t>ASESOR TECNICO</t>
  </si>
  <si>
    <t>LIMAS GUADERRAMA ANA CRISTINA</t>
  </si>
  <si>
    <t>MURO MOLINA JORGE ALBERTO</t>
  </si>
  <si>
    <t>OLIVAS BUHAYA CARLOS ALEJANDRO</t>
  </si>
  <si>
    <t>VEYNA RAMIREZ IVAN</t>
  </si>
  <si>
    <t>VILLEGAS CASAS OCTAVIO ALONSO</t>
  </si>
  <si>
    <t>GRUPO DE GESTORIA DE LA FRACCIÓN PAN</t>
  </si>
  <si>
    <t>AYALA MARQUEZ MARÍA DEL CARMEN</t>
  </si>
  <si>
    <t>FRANKLYN ANDEOLA DENISSE SARAHI</t>
  </si>
  <si>
    <t>MARTINEZ ADRIANO ERIKA MANUELA</t>
  </si>
  <si>
    <t>MARTINEZ JURADO ALAN</t>
  </si>
  <si>
    <t>MARTINEZ ZALDIVAR VICTOR ESTEBAN</t>
  </si>
  <si>
    <t>RASCON CHAVEZ JAVIER ELIAS</t>
  </si>
  <si>
    <t>RENTERIA SOLIS ALEXIS GABAEL</t>
  </si>
  <si>
    <t>AUXILIAR ADMVO</t>
  </si>
  <si>
    <t>SERNA GARCIA MARTHA GUADALUPE</t>
  </si>
  <si>
    <t>SOSA MARTINEZ EMMA BELEM</t>
  </si>
  <si>
    <t>ZAMORA MARTINEZ EMILIO</t>
  </si>
  <si>
    <t>01 OCTUBRE 2016 A 31 DICIEMBRE 2016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</si>
</sst>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6"/>
      <name val="Calibri"/>
      <family val="2"/>
      <scheme val="minor"/>
    </font>
    <font>
      <sz val="5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u/>
      <sz val="7"/>
      <name val="Calibri"/>
      <family val="2"/>
      <scheme val="minor"/>
    </font>
    <font>
      <b/>
      <u/>
      <sz val="6"/>
      <name val="Calibri"/>
      <family val="2"/>
      <scheme val="minor"/>
    </font>
    <font>
      <sz val="7"/>
      <name val="Calibri"/>
      <family val="2"/>
      <scheme val="minor"/>
    </font>
    <font>
      <b/>
      <u/>
      <sz val="6"/>
      <color theme="1"/>
      <name val="Calibri"/>
      <family val="2"/>
      <scheme val="minor"/>
    </font>
    <font>
      <b/>
      <u/>
      <sz val="7"/>
      <color theme="4" tint="-0.249977111117893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Fill="1" applyAlignment="1">
      <alignment horizontal="left"/>
    </xf>
    <xf numFmtId="0" fontId="3" fillId="2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/>
    <xf numFmtId="3" fontId="3" fillId="0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3" fontId="5" fillId="0" borderId="0" xfId="0" applyNumberFormat="1" applyFont="1"/>
    <xf numFmtId="0" fontId="5" fillId="0" borderId="0" xfId="0" applyFont="1"/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left"/>
    </xf>
    <xf numFmtId="0" fontId="11" fillId="0" borderId="0" xfId="0" applyFont="1" applyAlignment="1">
      <alignment wrapText="1"/>
    </xf>
    <xf numFmtId="0" fontId="12" fillId="2" borderId="0" xfId="0" applyFont="1" applyFill="1" applyAlignment="1">
      <alignment horizontal="center" wrapText="1"/>
    </xf>
    <xf numFmtId="3" fontId="11" fillId="0" borderId="0" xfId="0" applyNumberFormat="1" applyFont="1"/>
    <xf numFmtId="0" fontId="11" fillId="0" borderId="0" xfId="0" applyFont="1"/>
    <xf numFmtId="0" fontId="8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3" fontId="11" fillId="2" borderId="1" xfId="0" applyNumberFormat="1" applyFont="1" applyFill="1" applyBorder="1"/>
    <xf numFmtId="3" fontId="11" fillId="0" borderId="1" xfId="0" applyNumberFormat="1" applyFont="1" applyBorder="1"/>
    <xf numFmtId="0" fontId="11" fillId="0" borderId="1" xfId="0" applyFont="1" applyBorder="1"/>
    <xf numFmtId="0" fontId="5" fillId="0" borderId="1" xfId="0" applyFont="1" applyBorder="1" applyAlignment="1">
      <alignment wrapText="1"/>
    </xf>
    <xf numFmtId="15" fontId="5" fillId="0" borderId="1" xfId="0" applyNumberFormat="1" applyFont="1" applyBorder="1" applyAlignment="1">
      <alignment wrapText="1"/>
    </xf>
    <xf numFmtId="0" fontId="8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wrapText="1"/>
    </xf>
    <xf numFmtId="0" fontId="12" fillId="2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3" fontId="11" fillId="2" borderId="0" xfId="0" applyNumberFormat="1" applyFont="1" applyFill="1" applyBorder="1"/>
    <xf numFmtId="3" fontId="11" fillId="0" borderId="0" xfId="0" applyNumberFormat="1" applyFont="1" applyBorder="1"/>
    <xf numFmtId="3" fontId="11" fillId="0" borderId="2" xfId="0" applyNumberFormat="1" applyFont="1" applyBorder="1"/>
    <xf numFmtId="0" fontId="11" fillId="0" borderId="0" xfId="0" applyFont="1" applyBorder="1"/>
    <xf numFmtId="0" fontId="5" fillId="0" borderId="0" xfId="0" applyFont="1" applyBorder="1" applyAlignment="1">
      <alignment wrapText="1"/>
    </xf>
    <xf numFmtId="0" fontId="11" fillId="2" borderId="0" xfId="0" applyFont="1" applyFill="1" applyAlignment="1">
      <alignment wrapText="1"/>
    </xf>
    <xf numFmtId="3" fontId="11" fillId="2" borderId="0" xfId="0" applyNumberFormat="1" applyFont="1" applyFill="1"/>
    <xf numFmtId="3" fontId="11" fillId="0" borderId="3" xfId="0" applyNumberFormat="1" applyFont="1" applyBorder="1"/>
    <xf numFmtId="0" fontId="4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15" fontId="5" fillId="0" borderId="0" xfId="0" applyNumberFormat="1" applyFont="1" applyBorder="1" applyAlignment="1">
      <alignment wrapText="1"/>
    </xf>
    <xf numFmtId="0" fontId="4" fillId="0" borderId="0" xfId="0" applyFont="1" applyBorder="1"/>
    <xf numFmtId="0" fontId="5" fillId="0" borderId="0" xfId="0" applyFont="1" applyBorder="1"/>
    <xf numFmtId="0" fontId="0" fillId="0" borderId="0" xfId="0" applyBorder="1"/>
    <xf numFmtId="0" fontId="8" fillId="2" borderId="4" xfId="0" applyFont="1" applyFill="1" applyBorder="1" applyAlignment="1">
      <alignment horizontal="center"/>
    </xf>
    <xf numFmtId="0" fontId="11" fillId="2" borderId="4" xfId="0" applyFont="1" applyFill="1" applyBorder="1" applyAlignment="1">
      <alignment wrapText="1"/>
    </xf>
    <xf numFmtId="0" fontId="12" fillId="2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3" fontId="11" fillId="2" borderId="4" xfId="0" applyNumberFormat="1" applyFont="1" applyFill="1" applyBorder="1"/>
    <xf numFmtId="3" fontId="11" fillId="0" borderId="4" xfId="0" applyNumberFormat="1" applyFont="1" applyBorder="1"/>
    <xf numFmtId="0" fontId="11" fillId="0" borderId="4" xfId="0" applyFont="1" applyBorder="1"/>
    <xf numFmtId="0" fontId="5" fillId="0" borderId="4" xfId="0" applyFont="1" applyBorder="1" applyAlignment="1">
      <alignment wrapText="1"/>
    </xf>
    <xf numFmtId="0" fontId="8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wrapText="1"/>
    </xf>
    <xf numFmtId="0" fontId="12" fillId="2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3" fontId="11" fillId="2" borderId="2" xfId="0" applyNumberFormat="1" applyFont="1" applyFill="1" applyBorder="1"/>
    <xf numFmtId="0" fontId="11" fillId="0" borderId="2" xfId="0" applyFont="1" applyBorder="1"/>
    <xf numFmtId="0" fontId="5" fillId="0" borderId="2" xfId="0" applyFont="1" applyBorder="1" applyAlignment="1">
      <alignment wrapText="1"/>
    </xf>
    <xf numFmtId="15" fontId="5" fillId="0" borderId="2" xfId="0" applyNumberFormat="1" applyFont="1" applyBorder="1" applyAlignment="1">
      <alignment wrapText="1"/>
    </xf>
    <xf numFmtId="0" fontId="8" fillId="2" borderId="1" xfId="0" applyFont="1" applyFill="1" applyBorder="1" applyAlignment="1">
      <alignment wrapText="1"/>
    </xf>
    <xf numFmtId="3" fontId="8" fillId="2" borderId="1" xfId="0" applyNumberFormat="1" applyFont="1" applyFill="1" applyBorder="1"/>
    <xf numFmtId="3" fontId="11" fillId="0" borderId="5" xfId="0" applyNumberFormat="1" applyFont="1" applyBorder="1"/>
    <xf numFmtId="0" fontId="5" fillId="0" borderId="3" xfId="0" applyFont="1" applyBorder="1"/>
    <xf numFmtId="0" fontId="11" fillId="0" borderId="6" xfId="0" applyFont="1" applyBorder="1"/>
    <xf numFmtId="0" fontId="8" fillId="2" borderId="1" xfId="0" applyFont="1" applyFill="1" applyBorder="1" applyAlignment="1" applyProtection="1">
      <alignment wrapText="1"/>
      <protection locked="0"/>
    </xf>
    <xf numFmtId="0" fontId="8" fillId="2" borderId="0" xfId="0" applyFont="1" applyFill="1" applyBorder="1" applyAlignment="1" applyProtection="1">
      <alignment wrapText="1"/>
      <protection locked="0"/>
    </xf>
    <xf numFmtId="3" fontId="8" fillId="2" borderId="0" xfId="0" applyNumberFormat="1" applyFont="1" applyFill="1" applyBorder="1"/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3" fontId="11" fillId="0" borderId="0" xfId="0" applyNumberFormat="1" applyFont="1" applyBorder="1" applyAlignment="1">
      <alignment horizontal="right"/>
    </xf>
    <xf numFmtId="0" fontId="12" fillId="2" borderId="1" xfId="0" applyFont="1" applyFill="1" applyBorder="1" applyAlignment="1" applyProtection="1">
      <alignment horizontal="center" wrapText="1"/>
      <protection locked="0"/>
    </xf>
    <xf numFmtId="0" fontId="13" fillId="2" borderId="0" xfId="0" applyFont="1" applyFill="1"/>
    <xf numFmtId="0" fontId="12" fillId="2" borderId="0" xfId="0" applyFont="1" applyFill="1" applyBorder="1" applyAlignment="1" applyProtection="1">
      <alignment horizontal="center" wrapText="1"/>
      <protection locked="0"/>
    </xf>
    <xf numFmtId="0" fontId="14" fillId="2" borderId="0" xfId="0" applyFont="1" applyFill="1" applyBorder="1"/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2"/>
  <sheetViews>
    <sheetView tabSelected="1" topLeftCell="A141" workbookViewId="0">
      <selection activeCell="M143" sqref="M143"/>
    </sheetView>
  </sheetViews>
  <sheetFormatPr baseColWidth="10" defaultRowHeight="15"/>
  <cols>
    <col min="1" max="1" width="2.42578125" customWidth="1"/>
    <col min="2" max="2" width="17.140625" style="80" customWidth="1"/>
    <col min="3" max="3" width="11.5703125" style="81" customWidth="1"/>
    <col min="4" max="4" width="14.5703125" style="4" customWidth="1"/>
    <col min="5" max="5" width="7.140625" customWidth="1"/>
    <col min="6" max="6" width="9.140625" customWidth="1"/>
    <col min="7" max="7" width="10.42578125" customWidth="1"/>
    <col min="8" max="8" width="11" customWidth="1"/>
    <col min="9" max="9" width="8.5703125" customWidth="1"/>
    <col min="10" max="10" width="2.42578125" hidden="1" customWidth="1"/>
    <col min="11" max="11" width="10.5703125" hidden="1" customWidth="1"/>
    <col min="12" max="12" width="16.85546875" style="8" customWidth="1"/>
  </cols>
  <sheetData>
    <row r="1" spans="1:13" ht="18.75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>
      <c r="A2" s="1"/>
      <c r="B2" s="2"/>
      <c r="C2" s="3"/>
      <c r="E2" s="5"/>
      <c r="F2" s="6"/>
      <c r="G2" s="6"/>
      <c r="H2" s="6"/>
      <c r="I2" s="7"/>
      <c r="J2" s="8"/>
      <c r="K2" s="8"/>
    </row>
    <row r="3" spans="1:13" ht="27">
      <c r="A3" s="9" t="s">
        <v>1</v>
      </c>
      <c r="B3" s="10" t="s">
        <v>2</v>
      </c>
      <c r="C3" s="11" t="s">
        <v>3</v>
      </c>
      <c r="D3" s="11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12" t="s">
        <v>9</v>
      </c>
      <c r="J3" s="13"/>
      <c r="K3" s="14" t="s">
        <v>10</v>
      </c>
      <c r="L3" s="15" t="s">
        <v>11</v>
      </c>
      <c r="M3" s="16" t="s">
        <v>12</v>
      </c>
    </row>
    <row r="4" spans="1:13">
      <c r="A4" s="17" t="s">
        <v>13</v>
      </c>
      <c r="B4" s="18"/>
      <c r="C4" s="19"/>
      <c r="E4" s="20"/>
      <c r="F4" s="20"/>
      <c r="G4" s="20"/>
      <c r="H4" s="20"/>
      <c r="I4" s="20"/>
      <c r="J4" s="21"/>
      <c r="K4" s="21"/>
    </row>
    <row r="5" spans="1:13" ht="75.75">
      <c r="A5" s="22">
        <v>1</v>
      </c>
      <c r="B5" s="23" t="s">
        <v>14</v>
      </c>
      <c r="C5" s="24" t="s">
        <v>15</v>
      </c>
      <c r="D5" s="25" t="s">
        <v>16</v>
      </c>
      <c r="E5" s="26">
        <v>6894</v>
      </c>
      <c r="F5" s="27">
        <v>3140</v>
      </c>
      <c r="G5" s="27">
        <f>+E5*0.12</f>
        <v>827.28</v>
      </c>
      <c r="H5" s="27">
        <f>+E5*0.03</f>
        <v>206.82</v>
      </c>
      <c r="I5" s="27">
        <f>+E5+F5-G5-H5</f>
        <v>8999.9</v>
      </c>
      <c r="J5" s="21"/>
      <c r="K5" s="28" t="s">
        <v>17</v>
      </c>
      <c r="L5" s="29" t="s">
        <v>18</v>
      </c>
      <c r="M5" s="30" t="s">
        <v>162</v>
      </c>
    </row>
    <row r="6" spans="1:13" ht="84">
      <c r="A6" s="22">
        <v>2</v>
      </c>
      <c r="B6" s="23" t="s">
        <v>19</v>
      </c>
      <c r="C6" s="24" t="s">
        <v>20</v>
      </c>
      <c r="D6" s="25" t="s">
        <v>16</v>
      </c>
      <c r="E6" s="26">
        <v>14633</v>
      </c>
      <c r="F6" s="27">
        <v>5367</v>
      </c>
      <c r="G6" s="27">
        <f t="shared" ref="G6:G8" si="0">+E6*0.12</f>
        <v>1755.96</v>
      </c>
      <c r="H6" s="27">
        <f t="shared" ref="H6:H8" si="1">+E6*0.03</f>
        <v>438.99</v>
      </c>
      <c r="I6" s="27">
        <f t="shared" ref="I6:I8" si="2">+E6+F6-G6-H6</f>
        <v>17805.05</v>
      </c>
      <c r="J6" s="21"/>
      <c r="K6" s="28" t="s">
        <v>17</v>
      </c>
      <c r="L6" s="29" t="s">
        <v>21</v>
      </c>
      <c r="M6" s="30" t="s">
        <v>162</v>
      </c>
    </row>
    <row r="7" spans="1:13" ht="117">
      <c r="A7" s="22">
        <v>3</v>
      </c>
      <c r="B7" s="23" t="s">
        <v>22</v>
      </c>
      <c r="C7" s="24" t="s">
        <v>23</v>
      </c>
      <c r="D7" s="25" t="s">
        <v>16</v>
      </c>
      <c r="E7" s="26">
        <v>6894</v>
      </c>
      <c r="F7" s="27">
        <v>3106</v>
      </c>
      <c r="G7" s="27">
        <f t="shared" si="0"/>
        <v>827.28</v>
      </c>
      <c r="H7" s="27">
        <f t="shared" si="1"/>
        <v>206.82</v>
      </c>
      <c r="I7" s="27">
        <f t="shared" si="2"/>
        <v>8965.9</v>
      </c>
      <c r="J7" s="21"/>
      <c r="K7" s="28" t="s">
        <v>17</v>
      </c>
      <c r="L7" s="29" t="s">
        <v>24</v>
      </c>
      <c r="M7" s="30" t="s">
        <v>162</v>
      </c>
    </row>
    <row r="8" spans="1:13" ht="117">
      <c r="A8" s="22">
        <v>4</v>
      </c>
      <c r="B8" s="23" t="s">
        <v>25</v>
      </c>
      <c r="C8" s="24" t="s">
        <v>23</v>
      </c>
      <c r="D8" s="25" t="s">
        <v>16</v>
      </c>
      <c r="E8" s="26">
        <v>6894</v>
      </c>
      <c r="F8" s="27">
        <v>4106</v>
      </c>
      <c r="G8" s="27">
        <f t="shared" si="0"/>
        <v>827.28</v>
      </c>
      <c r="H8" s="27">
        <f t="shared" si="1"/>
        <v>206.82</v>
      </c>
      <c r="I8" s="27">
        <f t="shared" si="2"/>
        <v>9965.9</v>
      </c>
      <c r="J8" s="21"/>
      <c r="K8" s="28" t="s">
        <v>17</v>
      </c>
      <c r="L8" s="29" t="s">
        <v>24</v>
      </c>
      <c r="M8" s="30" t="s">
        <v>162</v>
      </c>
    </row>
    <row r="9" spans="1:13">
      <c r="A9" s="31"/>
      <c r="B9" s="32"/>
      <c r="C9" s="33"/>
      <c r="D9" s="34"/>
      <c r="E9" s="35"/>
      <c r="F9" s="36"/>
      <c r="G9" s="36"/>
      <c r="H9" s="36"/>
      <c r="I9" s="37"/>
      <c r="J9" s="21"/>
      <c r="K9" s="38"/>
      <c r="L9" s="39"/>
    </row>
    <row r="10" spans="1:13">
      <c r="A10" s="31"/>
      <c r="B10" s="32"/>
      <c r="C10" s="33"/>
      <c r="D10" s="34"/>
      <c r="E10" s="35"/>
      <c r="F10" s="36"/>
      <c r="G10" s="36"/>
      <c r="H10" s="36"/>
      <c r="I10" s="36"/>
      <c r="J10" s="21"/>
      <c r="K10" s="38"/>
      <c r="L10" s="39"/>
    </row>
    <row r="11" spans="1:13">
      <c r="A11" s="31"/>
      <c r="B11" s="32"/>
      <c r="C11" s="33"/>
      <c r="D11" s="34"/>
      <c r="E11" s="35"/>
      <c r="F11" s="36"/>
      <c r="G11" s="36"/>
      <c r="H11" s="36"/>
      <c r="I11" s="36"/>
      <c r="J11" s="21"/>
      <c r="K11" s="38"/>
      <c r="L11" s="39"/>
    </row>
    <row r="12" spans="1:13">
      <c r="A12" s="31"/>
      <c r="B12" s="32"/>
      <c r="C12" s="33"/>
      <c r="D12" s="34"/>
      <c r="E12" s="35"/>
      <c r="F12" s="36"/>
      <c r="G12" s="36"/>
      <c r="H12" s="36" t="s">
        <v>26</v>
      </c>
      <c r="I12" s="36"/>
      <c r="J12" s="21"/>
      <c r="K12" s="38"/>
      <c r="L12" s="39"/>
    </row>
    <row r="13" spans="1:13">
      <c r="A13" s="17" t="s">
        <v>27</v>
      </c>
      <c r="B13" s="40"/>
      <c r="C13" s="19"/>
      <c r="E13" s="41"/>
      <c r="F13" s="20"/>
      <c r="G13" s="20"/>
      <c r="H13" s="20"/>
      <c r="I13" s="42"/>
      <c r="J13" s="21"/>
      <c r="K13" s="21"/>
    </row>
    <row r="14" spans="1:13" ht="84">
      <c r="A14" s="22">
        <v>1</v>
      </c>
      <c r="B14" s="23" t="s">
        <v>28</v>
      </c>
      <c r="C14" s="24" t="s">
        <v>29</v>
      </c>
      <c r="D14" s="43" t="s">
        <v>30</v>
      </c>
      <c r="E14" s="26">
        <v>17063</v>
      </c>
      <c r="F14" s="27">
        <v>5937</v>
      </c>
      <c r="G14" s="27">
        <f>+E14*0.12</f>
        <v>2047.56</v>
      </c>
      <c r="H14" s="27">
        <f>+E14*0.03</f>
        <v>511.89</v>
      </c>
      <c r="I14" s="27">
        <f>+E14+F14-G14-H14</f>
        <v>20440.55</v>
      </c>
      <c r="J14" s="21"/>
      <c r="K14" s="28" t="s">
        <v>17</v>
      </c>
      <c r="L14" s="29" t="s">
        <v>21</v>
      </c>
      <c r="M14" s="30" t="s">
        <v>162</v>
      </c>
    </row>
    <row r="15" spans="1:13" ht="75.75">
      <c r="A15" s="22">
        <v>2</v>
      </c>
      <c r="B15" s="23" t="s">
        <v>31</v>
      </c>
      <c r="C15" s="24" t="s">
        <v>15</v>
      </c>
      <c r="D15" s="43" t="s">
        <v>30</v>
      </c>
      <c r="E15" s="26">
        <v>6894</v>
      </c>
      <c r="F15" s="27">
        <v>3140</v>
      </c>
      <c r="G15" s="27">
        <f t="shared" ref="G15" si="3">+E15*0.12</f>
        <v>827.28</v>
      </c>
      <c r="H15" s="27">
        <f t="shared" ref="H15" si="4">+E15*0.03</f>
        <v>206.82</v>
      </c>
      <c r="I15" s="27">
        <f t="shared" ref="I15" si="5">+E15+F15-G15-H15</f>
        <v>8999.9</v>
      </c>
      <c r="J15" s="21"/>
      <c r="K15" s="28" t="s">
        <v>17</v>
      </c>
      <c r="L15" s="29" t="s">
        <v>18</v>
      </c>
      <c r="M15" s="30" t="s">
        <v>162</v>
      </c>
    </row>
    <row r="16" spans="1:13">
      <c r="A16" s="31"/>
      <c r="B16" s="32"/>
      <c r="C16" s="33"/>
      <c r="D16" s="44"/>
      <c r="E16" s="35"/>
      <c r="F16" s="36"/>
      <c r="G16" s="36"/>
      <c r="H16" s="36"/>
      <c r="I16" s="37"/>
      <c r="J16" s="38"/>
      <c r="K16" s="38"/>
      <c r="L16" s="39"/>
      <c r="M16" s="45"/>
    </row>
    <row r="17" spans="1:13">
      <c r="A17" s="17" t="s">
        <v>32</v>
      </c>
      <c r="B17" s="32"/>
      <c r="C17" s="33"/>
      <c r="D17" s="46"/>
      <c r="E17" s="35"/>
      <c r="F17" s="36"/>
      <c r="G17" s="36"/>
      <c r="H17" s="36"/>
      <c r="I17" s="42"/>
      <c r="J17" s="38"/>
      <c r="K17" s="38"/>
      <c r="L17" s="47"/>
      <c r="M17" s="48"/>
    </row>
    <row r="18" spans="1:13" ht="59.25">
      <c r="A18" s="22">
        <v>1</v>
      </c>
      <c r="B18" s="23" t="s">
        <v>33</v>
      </c>
      <c r="C18" s="24" t="s">
        <v>34</v>
      </c>
      <c r="D18" s="43" t="s">
        <v>35</v>
      </c>
      <c r="E18" s="26">
        <v>11303</v>
      </c>
      <c r="F18" s="27">
        <v>3697</v>
      </c>
      <c r="G18" s="27">
        <f>+E18*0.12</f>
        <v>1356.36</v>
      </c>
      <c r="H18" s="27">
        <f>+E18*0.03</f>
        <v>339.09</v>
      </c>
      <c r="I18" s="27">
        <f>+E18+F18-G18-H18</f>
        <v>13304.55</v>
      </c>
      <c r="J18" s="21"/>
      <c r="K18" s="28" t="s">
        <v>17</v>
      </c>
      <c r="L18" s="29" t="s">
        <v>36</v>
      </c>
      <c r="M18" s="30" t="s">
        <v>162</v>
      </c>
    </row>
    <row r="19" spans="1:13" ht="84">
      <c r="A19" s="22">
        <v>2</v>
      </c>
      <c r="B19" s="23" t="s">
        <v>37</v>
      </c>
      <c r="C19" s="24" t="s">
        <v>38</v>
      </c>
      <c r="D19" s="43" t="s">
        <v>35</v>
      </c>
      <c r="E19" s="26">
        <v>2359</v>
      </c>
      <c r="F19" s="27">
        <v>3641</v>
      </c>
      <c r="G19" s="27">
        <f t="shared" ref="G19:G22" si="6">+E19*0.12</f>
        <v>283.08</v>
      </c>
      <c r="H19" s="27">
        <f t="shared" ref="H19:H22" si="7">+E19*0.03</f>
        <v>70.77</v>
      </c>
      <c r="I19" s="27">
        <f t="shared" ref="I19:I22" si="8">+E19+F19-G19-H19</f>
        <v>5646.15</v>
      </c>
      <c r="J19" s="21"/>
      <c r="K19" s="28" t="s">
        <v>17</v>
      </c>
      <c r="L19" s="29" t="s">
        <v>39</v>
      </c>
      <c r="M19" s="30" t="s">
        <v>162</v>
      </c>
    </row>
    <row r="20" spans="1:13" ht="75.75">
      <c r="A20" s="22">
        <v>3</v>
      </c>
      <c r="B20" s="23" t="s">
        <v>40</v>
      </c>
      <c r="C20" s="24" t="s">
        <v>15</v>
      </c>
      <c r="D20" s="43" t="s">
        <v>35</v>
      </c>
      <c r="E20" s="26">
        <v>6894</v>
      </c>
      <c r="F20" s="27">
        <v>4106</v>
      </c>
      <c r="G20" s="27">
        <f t="shared" si="6"/>
        <v>827.28</v>
      </c>
      <c r="H20" s="27">
        <f t="shared" si="7"/>
        <v>206.82</v>
      </c>
      <c r="I20" s="27">
        <f t="shared" si="8"/>
        <v>9965.9</v>
      </c>
      <c r="J20" s="21"/>
      <c r="K20" s="28" t="s">
        <v>17</v>
      </c>
      <c r="L20" s="29" t="s">
        <v>18</v>
      </c>
      <c r="M20" s="30" t="s">
        <v>162</v>
      </c>
    </row>
    <row r="21" spans="1:13" ht="59.25">
      <c r="A21" s="22">
        <v>4</v>
      </c>
      <c r="B21" s="23" t="s">
        <v>41</v>
      </c>
      <c r="C21" s="24" t="s">
        <v>34</v>
      </c>
      <c r="D21" s="43" t="s">
        <v>35</v>
      </c>
      <c r="E21" s="26">
        <v>11303</v>
      </c>
      <c r="F21" s="27">
        <v>3697</v>
      </c>
      <c r="G21" s="27">
        <f t="shared" si="6"/>
        <v>1356.36</v>
      </c>
      <c r="H21" s="27">
        <f t="shared" si="7"/>
        <v>339.09</v>
      </c>
      <c r="I21" s="27">
        <f t="shared" si="8"/>
        <v>13304.55</v>
      </c>
      <c r="J21" s="21"/>
      <c r="K21" s="28" t="s">
        <v>17</v>
      </c>
      <c r="L21" s="29" t="s">
        <v>36</v>
      </c>
      <c r="M21" s="30" t="s">
        <v>162</v>
      </c>
    </row>
    <row r="22" spans="1:13" ht="117">
      <c r="A22" s="22">
        <v>5</v>
      </c>
      <c r="B22" s="23" t="s">
        <v>42</v>
      </c>
      <c r="C22" s="24" t="s">
        <v>23</v>
      </c>
      <c r="D22" s="43" t="s">
        <v>35</v>
      </c>
      <c r="E22" s="26">
        <v>6894</v>
      </c>
      <c r="F22" s="27">
        <v>3106</v>
      </c>
      <c r="G22" s="27">
        <f t="shared" si="6"/>
        <v>827.28</v>
      </c>
      <c r="H22" s="27">
        <f t="shared" si="7"/>
        <v>206.82</v>
      </c>
      <c r="I22" s="27">
        <f t="shared" si="8"/>
        <v>8965.9</v>
      </c>
      <c r="J22" s="21"/>
      <c r="K22" s="28" t="s">
        <v>17</v>
      </c>
      <c r="L22" s="29" t="s">
        <v>24</v>
      </c>
      <c r="M22" s="30" t="s">
        <v>162</v>
      </c>
    </row>
    <row r="23" spans="1:13">
      <c r="A23" s="31"/>
      <c r="B23" s="32"/>
      <c r="C23" s="33"/>
      <c r="D23" s="44"/>
      <c r="E23" s="35"/>
      <c r="F23" s="36"/>
      <c r="G23" s="36"/>
      <c r="H23" s="36"/>
      <c r="I23" s="37"/>
      <c r="J23" s="38"/>
      <c r="K23" s="38"/>
      <c r="L23" s="39"/>
      <c r="M23" s="48"/>
    </row>
    <row r="24" spans="1:13">
      <c r="A24" s="17" t="s">
        <v>43</v>
      </c>
      <c r="B24" s="32"/>
      <c r="C24" s="33"/>
      <c r="D24" s="46"/>
      <c r="E24" s="35"/>
      <c r="F24" s="36"/>
      <c r="G24" s="36"/>
      <c r="H24" s="36"/>
      <c r="I24" s="42"/>
      <c r="J24" s="38"/>
      <c r="K24" s="38"/>
      <c r="L24" s="47"/>
      <c r="M24" s="48"/>
    </row>
    <row r="25" spans="1:13" ht="75.75">
      <c r="A25" s="22">
        <v>1</v>
      </c>
      <c r="B25" s="23" t="s">
        <v>44</v>
      </c>
      <c r="C25" s="24" t="s">
        <v>15</v>
      </c>
      <c r="D25" s="43" t="s">
        <v>45</v>
      </c>
      <c r="E25" s="26">
        <v>6894</v>
      </c>
      <c r="F25" s="27">
        <v>1106</v>
      </c>
      <c r="G25" s="27">
        <f>+E25*0.12</f>
        <v>827.28</v>
      </c>
      <c r="H25" s="27">
        <f>+E25*0.03</f>
        <v>206.82</v>
      </c>
      <c r="I25" s="27">
        <f>+E25+F25-G25-H25</f>
        <v>6965.9000000000005</v>
      </c>
      <c r="J25" s="21"/>
      <c r="K25" s="28" t="s">
        <v>17</v>
      </c>
      <c r="L25" s="29" t="s">
        <v>18</v>
      </c>
      <c r="M25" s="30" t="s">
        <v>162</v>
      </c>
    </row>
    <row r="26" spans="1:13" ht="75.75">
      <c r="A26" s="22">
        <v>2</v>
      </c>
      <c r="B26" s="23" t="s">
        <v>46</v>
      </c>
      <c r="C26" s="24" t="s">
        <v>15</v>
      </c>
      <c r="D26" s="43" t="s">
        <v>45</v>
      </c>
      <c r="E26" s="26">
        <v>6894</v>
      </c>
      <c r="F26" s="27">
        <v>3140</v>
      </c>
      <c r="G26" s="27">
        <f>+E26*0.12</f>
        <v>827.28</v>
      </c>
      <c r="H26" s="27">
        <f>+E26*0.03</f>
        <v>206.82</v>
      </c>
      <c r="I26" s="27">
        <f t="shared" ref="I26:I28" si="9">+E26+F26-G26-H26</f>
        <v>8999.9</v>
      </c>
      <c r="J26" s="21"/>
      <c r="K26" s="28" t="s">
        <v>17</v>
      </c>
      <c r="L26" s="29" t="s">
        <v>18</v>
      </c>
      <c r="M26" s="30" t="s">
        <v>162</v>
      </c>
    </row>
    <row r="27" spans="1:13" ht="59.25">
      <c r="A27" s="22">
        <v>3</v>
      </c>
      <c r="B27" s="23" t="s">
        <v>47</v>
      </c>
      <c r="C27" s="24" t="s">
        <v>34</v>
      </c>
      <c r="D27" s="43" t="s">
        <v>45</v>
      </c>
      <c r="E27" s="26">
        <v>11303</v>
      </c>
      <c r="F27" s="27">
        <v>3697</v>
      </c>
      <c r="G27" s="27">
        <f>+E27*0.12</f>
        <v>1356.36</v>
      </c>
      <c r="H27" s="27">
        <f>+E27*0.03</f>
        <v>339.09</v>
      </c>
      <c r="I27" s="27">
        <f t="shared" si="9"/>
        <v>13304.55</v>
      </c>
      <c r="J27" s="21"/>
      <c r="K27" s="28" t="s">
        <v>17</v>
      </c>
      <c r="L27" s="29" t="s">
        <v>36</v>
      </c>
      <c r="M27" s="30" t="s">
        <v>162</v>
      </c>
    </row>
    <row r="28" spans="1:13" ht="84">
      <c r="A28" s="49">
        <v>4</v>
      </c>
      <c r="B28" s="50" t="s">
        <v>48</v>
      </c>
      <c r="C28" s="51" t="s">
        <v>20</v>
      </c>
      <c r="D28" s="52" t="s">
        <v>45</v>
      </c>
      <c r="E28" s="53">
        <v>14633</v>
      </c>
      <c r="F28" s="54">
        <v>2367</v>
      </c>
      <c r="G28" s="54">
        <f>+E28*0.12</f>
        <v>1755.96</v>
      </c>
      <c r="H28" s="54">
        <f>+E28*0.03</f>
        <v>438.99</v>
      </c>
      <c r="I28" s="27">
        <f t="shared" si="9"/>
        <v>14805.050000000001</v>
      </c>
      <c r="J28" s="21"/>
      <c r="K28" s="55" t="s">
        <v>17</v>
      </c>
      <c r="L28" s="56" t="s">
        <v>21</v>
      </c>
      <c r="M28" s="30" t="s">
        <v>162</v>
      </c>
    </row>
    <row r="29" spans="1:13">
      <c r="A29" s="57"/>
      <c r="B29" s="58"/>
      <c r="C29" s="59"/>
      <c r="D29" s="60"/>
      <c r="E29" s="61"/>
      <c r="F29" s="37"/>
      <c r="G29" s="37"/>
      <c r="H29" s="37"/>
      <c r="I29" s="37"/>
      <c r="J29" s="21"/>
      <c r="K29" s="62"/>
      <c r="L29" s="63"/>
      <c r="M29" s="64"/>
    </row>
    <row r="30" spans="1:13">
      <c r="A30" s="57"/>
      <c r="B30" s="58"/>
      <c r="C30" s="59"/>
      <c r="D30" s="60"/>
      <c r="E30" s="61"/>
      <c r="F30" s="37"/>
      <c r="G30" s="37"/>
      <c r="H30" s="37"/>
      <c r="I30" s="37"/>
      <c r="J30" s="21"/>
      <c r="K30" s="62"/>
      <c r="L30" s="63"/>
      <c r="M30" s="64"/>
    </row>
    <row r="31" spans="1:13">
      <c r="A31" s="57"/>
      <c r="B31" s="58"/>
      <c r="C31" s="59"/>
      <c r="D31" s="60"/>
      <c r="E31" s="61"/>
      <c r="F31" s="37"/>
      <c r="G31" s="37"/>
      <c r="H31" s="37"/>
      <c r="I31" s="37"/>
      <c r="J31" s="21"/>
      <c r="K31" s="62"/>
      <c r="L31" s="63"/>
      <c r="M31" s="64"/>
    </row>
    <row r="32" spans="1:13">
      <c r="A32" s="31"/>
      <c r="B32" s="32"/>
      <c r="C32" s="33"/>
      <c r="D32" s="44"/>
      <c r="E32" s="35"/>
      <c r="F32" s="36"/>
      <c r="G32" s="36"/>
      <c r="H32" s="36"/>
      <c r="I32" s="36"/>
      <c r="J32" s="38"/>
      <c r="K32" s="38"/>
      <c r="L32" s="39"/>
      <c r="M32" s="45"/>
    </row>
    <row r="33" spans="1:13">
      <c r="A33" s="31"/>
      <c r="B33" s="32"/>
      <c r="C33" s="33"/>
      <c r="D33" s="44"/>
      <c r="E33" s="35"/>
      <c r="F33" s="36"/>
      <c r="G33" s="36"/>
      <c r="H33" s="36"/>
      <c r="I33" s="36"/>
      <c r="J33" s="38"/>
      <c r="K33" s="38"/>
      <c r="L33" s="39"/>
      <c r="M33" s="45"/>
    </row>
    <row r="34" spans="1:13">
      <c r="A34" s="17" t="s">
        <v>49</v>
      </c>
      <c r="B34" s="32"/>
      <c r="C34" s="33"/>
      <c r="D34" s="46"/>
      <c r="E34" s="35"/>
      <c r="F34" s="36"/>
      <c r="G34" s="42"/>
      <c r="H34" s="42"/>
      <c r="I34" s="42"/>
      <c r="J34" s="38"/>
      <c r="K34" s="38"/>
      <c r="L34" s="47"/>
      <c r="M34" s="48"/>
    </row>
    <row r="35" spans="1:13" ht="75.75">
      <c r="A35" s="22">
        <v>1</v>
      </c>
      <c r="B35" s="23" t="s">
        <v>50</v>
      </c>
      <c r="C35" s="24" t="s">
        <v>15</v>
      </c>
      <c r="D35" s="43" t="s">
        <v>51</v>
      </c>
      <c r="E35" s="26">
        <v>6894</v>
      </c>
      <c r="F35" s="27">
        <v>3140</v>
      </c>
      <c r="G35" s="27">
        <f>+E35*0.12</f>
        <v>827.28</v>
      </c>
      <c r="H35" s="27">
        <f>+E35*0.03</f>
        <v>206.82</v>
      </c>
      <c r="I35" s="27">
        <f>+E35+F35-G35-H35</f>
        <v>8999.9</v>
      </c>
      <c r="J35" s="21"/>
      <c r="K35" s="28" t="s">
        <v>17</v>
      </c>
      <c r="L35" s="29" t="s">
        <v>18</v>
      </c>
      <c r="M35" s="30" t="s">
        <v>162</v>
      </c>
    </row>
    <row r="36" spans="1:13" ht="117">
      <c r="A36" s="22">
        <v>2</v>
      </c>
      <c r="B36" s="23" t="s">
        <v>52</v>
      </c>
      <c r="C36" s="24" t="s">
        <v>23</v>
      </c>
      <c r="D36" s="43" t="s">
        <v>51</v>
      </c>
      <c r="E36" s="26">
        <v>6894</v>
      </c>
      <c r="F36" s="27">
        <f>5106+1034</f>
        <v>6140</v>
      </c>
      <c r="G36" s="27">
        <f>+E36*0.12</f>
        <v>827.28</v>
      </c>
      <c r="H36" s="27">
        <f>+E36*0.03</f>
        <v>206.82</v>
      </c>
      <c r="I36" s="27">
        <f t="shared" ref="I36:I38" si="10">+E36+F36-G36-H36</f>
        <v>11999.9</v>
      </c>
      <c r="J36" s="21"/>
      <c r="K36" s="28" t="s">
        <v>17</v>
      </c>
      <c r="L36" s="29" t="s">
        <v>24</v>
      </c>
      <c r="M36" s="30" t="s">
        <v>162</v>
      </c>
    </row>
    <row r="37" spans="1:13" ht="117">
      <c r="A37" s="22">
        <v>3</v>
      </c>
      <c r="B37" s="23" t="s">
        <v>53</v>
      </c>
      <c r="C37" s="24" t="s">
        <v>23</v>
      </c>
      <c r="D37" s="43" t="s">
        <v>51</v>
      </c>
      <c r="E37" s="26">
        <v>6894</v>
      </c>
      <c r="F37" s="27">
        <v>5106</v>
      </c>
      <c r="G37" s="27">
        <f>+E37*0.12</f>
        <v>827.28</v>
      </c>
      <c r="H37" s="27">
        <f>+E37*0.03</f>
        <v>206.82</v>
      </c>
      <c r="I37" s="27">
        <f t="shared" si="10"/>
        <v>10965.9</v>
      </c>
      <c r="J37" s="21"/>
      <c r="K37" s="28" t="s">
        <v>17</v>
      </c>
      <c r="L37" s="29" t="s">
        <v>24</v>
      </c>
      <c r="M37" s="30" t="s">
        <v>162</v>
      </c>
    </row>
    <row r="38" spans="1:13" ht="84">
      <c r="A38" s="22">
        <v>4</v>
      </c>
      <c r="B38" s="23" t="s">
        <v>54</v>
      </c>
      <c r="C38" s="24" t="s">
        <v>29</v>
      </c>
      <c r="D38" s="43" t="s">
        <v>51</v>
      </c>
      <c r="E38" s="26">
        <v>14633</v>
      </c>
      <c r="F38" s="27">
        <v>10562</v>
      </c>
      <c r="G38" s="27">
        <f>+E38*0.12</f>
        <v>1755.96</v>
      </c>
      <c r="H38" s="27">
        <f>+E38*0.03</f>
        <v>438.99</v>
      </c>
      <c r="I38" s="27">
        <f t="shared" si="10"/>
        <v>23000.05</v>
      </c>
      <c r="J38" s="21"/>
      <c r="K38" s="28" t="s">
        <v>17</v>
      </c>
      <c r="L38" s="29" t="s">
        <v>21</v>
      </c>
      <c r="M38" s="30" t="s">
        <v>162</v>
      </c>
    </row>
    <row r="39" spans="1:13">
      <c r="A39" s="31"/>
      <c r="B39" s="32"/>
      <c r="C39" s="33"/>
      <c r="D39" s="44"/>
      <c r="E39" s="35"/>
      <c r="F39" s="36"/>
      <c r="G39" s="37"/>
      <c r="H39" s="37"/>
      <c r="I39" s="37"/>
      <c r="J39" s="21"/>
      <c r="K39" s="38"/>
      <c r="L39" s="39"/>
      <c r="M39" s="45"/>
    </row>
    <row r="40" spans="1:13">
      <c r="A40" s="17" t="s">
        <v>55</v>
      </c>
      <c r="B40" s="32"/>
      <c r="C40" s="33"/>
      <c r="D40" s="46"/>
      <c r="E40" s="35"/>
      <c r="F40" s="36"/>
      <c r="G40" s="42"/>
      <c r="H40" s="42"/>
      <c r="I40" s="42"/>
      <c r="J40" s="38"/>
      <c r="K40" s="38"/>
      <c r="L40" s="47"/>
      <c r="M40" s="48"/>
    </row>
    <row r="41" spans="1:13" ht="75.75">
      <c r="A41" s="22">
        <v>1</v>
      </c>
      <c r="B41" s="23" t="s">
        <v>56</v>
      </c>
      <c r="C41" s="24" t="s">
        <v>15</v>
      </c>
      <c r="D41" s="43" t="s">
        <v>57</v>
      </c>
      <c r="E41" s="26">
        <v>6894</v>
      </c>
      <c r="F41" s="27">
        <v>3140</v>
      </c>
      <c r="G41" s="27">
        <f>+E41*0.12</f>
        <v>827.28</v>
      </c>
      <c r="H41" s="27">
        <f>+E41*0.03</f>
        <v>206.82</v>
      </c>
      <c r="I41" s="27">
        <f>+E41+F41-G41-H41</f>
        <v>8999.9</v>
      </c>
      <c r="J41" s="21"/>
      <c r="K41" s="28" t="s">
        <v>17</v>
      </c>
      <c r="L41" s="29" t="s">
        <v>18</v>
      </c>
      <c r="M41" s="30" t="s">
        <v>162</v>
      </c>
    </row>
    <row r="42" spans="1:13" ht="117">
      <c r="A42" s="22">
        <v>2</v>
      </c>
      <c r="B42" s="23" t="s">
        <v>58</v>
      </c>
      <c r="C42" s="24" t="s">
        <v>23</v>
      </c>
      <c r="D42" s="43" t="s">
        <v>57</v>
      </c>
      <c r="E42" s="26">
        <v>6894</v>
      </c>
      <c r="F42" s="27">
        <v>3606</v>
      </c>
      <c r="G42" s="27">
        <f>+E42*0.12</f>
        <v>827.28</v>
      </c>
      <c r="H42" s="27">
        <f>+E42*0.03</f>
        <v>206.82</v>
      </c>
      <c r="I42" s="27">
        <f t="shared" ref="I42:I45" si="11">+E42+F42-G42-H42</f>
        <v>9465.9</v>
      </c>
      <c r="J42" s="21"/>
      <c r="K42" s="28" t="s">
        <v>17</v>
      </c>
      <c r="L42" s="29" t="s">
        <v>24</v>
      </c>
      <c r="M42" s="30" t="s">
        <v>162</v>
      </c>
    </row>
    <row r="43" spans="1:13" ht="117">
      <c r="A43" s="22">
        <v>3</v>
      </c>
      <c r="B43" s="23" t="s">
        <v>59</v>
      </c>
      <c r="C43" s="24" t="s">
        <v>23</v>
      </c>
      <c r="D43" s="43" t="s">
        <v>57</v>
      </c>
      <c r="E43" s="26">
        <v>6894</v>
      </c>
      <c r="F43" s="27">
        <v>3106</v>
      </c>
      <c r="G43" s="27">
        <f>+E43*0.12</f>
        <v>827.28</v>
      </c>
      <c r="H43" s="27">
        <f>+E43*0.03</f>
        <v>206.82</v>
      </c>
      <c r="I43" s="27">
        <f t="shared" si="11"/>
        <v>8965.9</v>
      </c>
      <c r="J43" s="21"/>
      <c r="K43" s="28" t="s">
        <v>17</v>
      </c>
      <c r="L43" s="29" t="s">
        <v>24</v>
      </c>
      <c r="M43" s="30" t="s">
        <v>162</v>
      </c>
    </row>
    <row r="44" spans="1:13" ht="117">
      <c r="A44" s="22">
        <v>4</v>
      </c>
      <c r="B44" s="23" t="s">
        <v>60</v>
      </c>
      <c r="C44" s="24" t="s">
        <v>23</v>
      </c>
      <c r="D44" s="43" t="s">
        <v>57</v>
      </c>
      <c r="E44" s="26">
        <v>6894</v>
      </c>
      <c r="F44" s="27">
        <v>3106</v>
      </c>
      <c r="G44" s="27">
        <f>+E44*0.12</f>
        <v>827.28</v>
      </c>
      <c r="H44" s="27">
        <f>+E44*0.03</f>
        <v>206.82</v>
      </c>
      <c r="I44" s="27">
        <f t="shared" si="11"/>
        <v>8965.9</v>
      </c>
      <c r="J44" s="21"/>
      <c r="K44" s="28" t="s">
        <v>17</v>
      </c>
      <c r="L44" s="29" t="s">
        <v>24</v>
      </c>
      <c r="M44" s="30" t="s">
        <v>162</v>
      </c>
    </row>
    <row r="45" spans="1:13" ht="117">
      <c r="A45" s="22">
        <v>5</v>
      </c>
      <c r="B45" s="23" t="s">
        <v>61</v>
      </c>
      <c r="C45" s="24" t="s">
        <v>23</v>
      </c>
      <c r="D45" s="43" t="s">
        <v>57</v>
      </c>
      <c r="E45" s="26">
        <v>6894</v>
      </c>
      <c r="F45" s="27">
        <v>3606</v>
      </c>
      <c r="G45" s="27">
        <f>+E45*0.12</f>
        <v>827.28</v>
      </c>
      <c r="H45" s="27">
        <f>+E45*0.03</f>
        <v>206.82</v>
      </c>
      <c r="I45" s="27">
        <f t="shared" si="11"/>
        <v>9465.9</v>
      </c>
      <c r="J45" s="21"/>
      <c r="K45" s="28" t="s">
        <v>17</v>
      </c>
      <c r="L45" s="29" t="s">
        <v>24</v>
      </c>
      <c r="M45" s="30" t="s">
        <v>162</v>
      </c>
    </row>
    <row r="46" spans="1:13">
      <c r="A46" s="31"/>
      <c r="B46" s="32"/>
      <c r="C46" s="33"/>
      <c r="D46" s="44"/>
      <c r="E46" s="35"/>
      <c r="F46" s="36"/>
      <c r="G46" s="36"/>
      <c r="H46" s="36"/>
      <c r="I46" s="37"/>
      <c r="J46" s="21"/>
      <c r="K46" s="38"/>
      <c r="L46" s="39"/>
      <c r="M46" s="45"/>
    </row>
    <row r="47" spans="1:13">
      <c r="A47" s="31"/>
      <c r="B47" s="32"/>
      <c r="C47" s="33"/>
      <c r="D47" s="44"/>
      <c r="E47" s="35"/>
      <c r="F47" s="36"/>
      <c r="G47" s="36"/>
      <c r="H47" s="36"/>
      <c r="I47" s="37"/>
      <c r="J47" s="21"/>
      <c r="K47" s="38"/>
      <c r="L47" s="39"/>
      <c r="M47" s="45"/>
    </row>
    <row r="48" spans="1:13">
      <c r="A48" s="48"/>
      <c r="B48" s="32"/>
      <c r="C48" s="33"/>
      <c r="D48" s="44"/>
      <c r="E48" s="35"/>
      <c r="F48" s="36"/>
      <c r="G48" s="36"/>
      <c r="H48" s="36"/>
      <c r="I48" s="37"/>
      <c r="J48" s="38"/>
      <c r="K48" s="38"/>
      <c r="L48" s="39"/>
      <c r="M48" s="45"/>
    </row>
    <row r="49" spans="1:13">
      <c r="A49" s="48"/>
      <c r="B49" s="32"/>
      <c r="C49" s="33"/>
      <c r="D49" s="44"/>
      <c r="E49" s="35"/>
      <c r="F49" s="36"/>
      <c r="G49" s="36"/>
      <c r="H49" s="36"/>
      <c r="I49" s="36"/>
      <c r="J49" s="38"/>
      <c r="K49" s="38"/>
      <c r="L49" s="39"/>
      <c r="M49" s="45"/>
    </row>
    <row r="50" spans="1:13">
      <c r="A50" s="17" t="s">
        <v>62</v>
      </c>
      <c r="B50" s="31"/>
      <c r="C50" s="33"/>
      <c r="D50" s="46"/>
      <c r="E50" s="35"/>
      <c r="F50" s="36"/>
      <c r="G50" s="36"/>
      <c r="H50" s="36"/>
      <c r="I50" s="42"/>
      <c r="J50" s="38"/>
      <c r="K50" s="38"/>
      <c r="L50" s="47"/>
      <c r="M50" s="48"/>
    </row>
    <row r="51" spans="1:13" ht="75.75">
      <c r="A51" s="22">
        <v>1</v>
      </c>
      <c r="B51" s="23" t="s">
        <v>63</v>
      </c>
      <c r="C51" s="24" t="s">
        <v>64</v>
      </c>
      <c r="D51" s="43" t="s">
        <v>65</v>
      </c>
      <c r="E51" s="26">
        <v>9829</v>
      </c>
      <c r="F51" s="27">
        <v>4530</v>
      </c>
      <c r="G51" s="27">
        <f>+E51*0.12</f>
        <v>1179.48</v>
      </c>
      <c r="H51" s="27">
        <f>+E51*0.03</f>
        <v>294.87</v>
      </c>
      <c r="I51" s="27">
        <f>+E51+F51-G51-H51</f>
        <v>12884.65</v>
      </c>
      <c r="J51" s="21"/>
      <c r="K51" s="28" t="s">
        <v>17</v>
      </c>
      <c r="L51" s="29" t="s">
        <v>18</v>
      </c>
      <c r="M51" s="30" t="s">
        <v>162</v>
      </c>
    </row>
    <row r="52" spans="1:13" ht="59.25">
      <c r="A52" s="22">
        <v>2</v>
      </c>
      <c r="B52" s="23" t="s">
        <v>66</v>
      </c>
      <c r="C52" s="24" t="s">
        <v>34</v>
      </c>
      <c r="D52" s="43" t="s">
        <v>65</v>
      </c>
      <c r="E52" s="26">
        <v>11303</v>
      </c>
      <c r="F52" s="27">
        <v>4697</v>
      </c>
      <c r="G52" s="27">
        <f t="shared" ref="G52:G53" si="12">+E52*0.12</f>
        <v>1356.36</v>
      </c>
      <c r="H52" s="27">
        <f t="shared" ref="H52:H53" si="13">+E52*0.03</f>
        <v>339.09</v>
      </c>
      <c r="I52" s="27">
        <f t="shared" ref="I52:I53" si="14">+E52+F52-G52-H52</f>
        <v>14304.55</v>
      </c>
      <c r="J52" s="21"/>
      <c r="K52" s="28" t="s">
        <v>17</v>
      </c>
      <c r="L52" s="29" t="s">
        <v>36</v>
      </c>
      <c r="M52" s="30" t="s">
        <v>162</v>
      </c>
    </row>
    <row r="53" spans="1:13" ht="84">
      <c r="A53" s="22">
        <v>3</v>
      </c>
      <c r="B53" s="23" t="s">
        <v>67</v>
      </c>
      <c r="C53" s="24" t="s">
        <v>20</v>
      </c>
      <c r="D53" s="43" t="s">
        <v>65</v>
      </c>
      <c r="E53" s="26">
        <v>14633</v>
      </c>
      <c r="F53" s="27">
        <v>10367</v>
      </c>
      <c r="G53" s="27">
        <f t="shared" si="12"/>
        <v>1755.96</v>
      </c>
      <c r="H53" s="27">
        <f t="shared" si="13"/>
        <v>438.99</v>
      </c>
      <c r="I53" s="27">
        <f t="shared" si="14"/>
        <v>22805.05</v>
      </c>
      <c r="J53" s="21"/>
      <c r="K53" s="28" t="s">
        <v>17</v>
      </c>
      <c r="L53" s="29" t="s">
        <v>21</v>
      </c>
      <c r="M53" s="30" t="s">
        <v>162</v>
      </c>
    </row>
    <row r="54" spans="1:13">
      <c r="A54" s="31"/>
      <c r="B54" s="32"/>
      <c r="C54" s="33"/>
      <c r="D54" s="44"/>
      <c r="E54" s="35"/>
      <c r="F54" s="36"/>
      <c r="G54" s="36"/>
      <c r="H54" s="36"/>
      <c r="I54" s="37"/>
      <c r="J54" s="21"/>
      <c r="K54" s="38"/>
      <c r="L54" s="39"/>
      <c r="M54" s="45"/>
    </row>
    <row r="55" spans="1:13">
      <c r="A55" s="17" t="s">
        <v>68</v>
      </c>
      <c r="B55" s="32"/>
      <c r="C55" s="33"/>
      <c r="D55" s="46"/>
      <c r="E55" s="35"/>
      <c r="F55" s="36"/>
      <c r="G55" s="36"/>
      <c r="H55" s="36"/>
      <c r="I55" s="42"/>
      <c r="J55" s="38"/>
      <c r="K55" s="38"/>
      <c r="L55" s="47"/>
      <c r="M55" s="48"/>
    </row>
    <row r="56" spans="1:13" ht="117">
      <c r="A56" s="22">
        <v>1</v>
      </c>
      <c r="B56" s="65" t="s">
        <v>69</v>
      </c>
      <c r="C56" s="24" t="s">
        <v>23</v>
      </c>
      <c r="D56" s="43" t="s">
        <v>70</v>
      </c>
      <c r="E56" s="66">
        <v>6894</v>
      </c>
      <c r="F56" s="66">
        <v>3140</v>
      </c>
      <c r="G56" s="66">
        <f>+E56*0.12</f>
        <v>827.28</v>
      </c>
      <c r="H56" s="66">
        <f>+E56*0.03</f>
        <v>206.82</v>
      </c>
      <c r="I56" s="27">
        <f>+E56+F56-G56-H56</f>
        <v>8999.9</v>
      </c>
      <c r="J56" s="21"/>
      <c r="K56" s="28" t="s">
        <v>17</v>
      </c>
      <c r="L56" s="29" t="s">
        <v>24</v>
      </c>
      <c r="M56" s="30" t="s">
        <v>162</v>
      </c>
    </row>
    <row r="57" spans="1:13" ht="84">
      <c r="A57" s="22">
        <v>2</v>
      </c>
      <c r="B57" s="23" t="s">
        <v>71</v>
      </c>
      <c r="C57" s="24" t="s">
        <v>72</v>
      </c>
      <c r="D57" s="43" t="s">
        <v>70</v>
      </c>
      <c r="E57" s="26">
        <v>17063</v>
      </c>
      <c r="F57" s="27">
        <v>22937</v>
      </c>
      <c r="G57" s="66">
        <f t="shared" ref="G57:G59" si="15">+E57*0.12</f>
        <v>2047.56</v>
      </c>
      <c r="H57" s="66">
        <f t="shared" ref="H57:H59" si="16">+E57*0.03</f>
        <v>511.89</v>
      </c>
      <c r="I57" s="27">
        <f t="shared" ref="I57:I59" si="17">+E57+F57-G57-H57</f>
        <v>37440.550000000003</v>
      </c>
      <c r="J57" s="21"/>
      <c r="K57" s="28" t="s">
        <v>17</v>
      </c>
      <c r="L57" s="29" t="s">
        <v>21</v>
      </c>
      <c r="M57" s="30" t="s">
        <v>162</v>
      </c>
    </row>
    <row r="58" spans="1:13" ht="84">
      <c r="A58" s="22">
        <v>3</v>
      </c>
      <c r="B58" s="23" t="s">
        <v>73</v>
      </c>
      <c r="C58" s="24" t="s">
        <v>20</v>
      </c>
      <c r="D58" s="43" t="s">
        <v>70</v>
      </c>
      <c r="E58" s="26">
        <v>14633</v>
      </c>
      <c r="F58" s="27">
        <v>9562</v>
      </c>
      <c r="G58" s="66">
        <f t="shared" si="15"/>
        <v>1755.96</v>
      </c>
      <c r="H58" s="66">
        <f t="shared" si="16"/>
        <v>438.99</v>
      </c>
      <c r="I58" s="27">
        <f t="shared" si="17"/>
        <v>22000.05</v>
      </c>
      <c r="J58" s="21"/>
      <c r="K58" s="28" t="s">
        <v>17</v>
      </c>
      <c r="L58" s="29" t="s">
        <v>21</v>
      </c>
      <c r="M58" s="30" t="s">
        <v>162</v>
      </c>
    </row>
    <row r="59" spans="1:13" ht="75.75">
      <c r="A59" s="22">
        <v>4</v>
      </c>
      <c r="B59" s="23" t="s">
        <v>74</v>
      </c>
      <c r="C59" s="24" t="s">
        <v>15</v>
      </c>
      <c r="D59" s="43" t="s">
        <v>70</v>
      </c>
      <c r="E59" s="26">
        <v>6894</v>
      </c>
      <c r="F59" s="27">
        <v>12141</v>
      </c>
      <c r="G59" s="66">
        <f t="shared" si="15"/>
        <v>827.28</v>
      </c>
      <c r="H59" s="66">
        <f t="shared" si="16"/>
        <v>206.82</v>
      </c>
      <c r="I59" s="27">
        <f t="shared" si="17"/>
        <v>18000.900000000001</v>
      </c>
      <c r="J59" s="21"/>
      <c r="K59" s="28" t="s">
        <v>17</v>
      </c>
      <c r="L59" s="29" t="s">
        <v>18</v>
      </c>
      <c r="M59" s="30" t="s">
        <v>162</v>
      </c>
    </row>
    <row r="60" spans="1:13">
      <c r="A60" s="17" t="s">
        <v>75</v>
      </c>
      <c r="B60" s="40"/>
      <c r="C60" s="19"/>
      <c r="E60" s="41"/>
      <c r="F60" s="20"/>
      <c r="G60" s="20"/>
      <c r="H60" s="20"/>
      <c r="I60" s="67"/>
      <c r="J60" s="21"/>
      <c r="K60" s="21"/>
      <c r="M60" s="30"/>
    </row>
    <row r="61" spans="1:13" ht="75.75">
      <c r="A61" s="22">
        <v>1</v>
      </c>
      <c r="B61" s="23" t="s">
        <v>76</v>
      </c>
      <c r="C61" s="24" t="s">
        <v>64</v>
      </c>
      <c r="D61" s="43" t="s">
        <v>77</v>
      </c>
      <c r="E61" s="26">
        <v>9829</v>
      </c>
      <c r="F61" s="27">
        <f>2301+3000</f>
        <v>5301</v>
      </c>
      <c r="G61" s="27">
        <f>+E61*0.12</f>
        <v>1179.48</v>
      </c>
      <c r="H61" s="27">
        <f>+E61*0.03</f>
        <v>294.87</v>
      </c>
      <c r="I61" s="27">
        <f>+E61+F61-G61-H61</f>
        <v>13655.65</v>
      </c>
      <c r="J61" s="21"/>
      <c r="K61" s="28" t="s">
        <v>17</v>
      </c>
      <c r="L61" s="29" t="s">
        <v>18</v>
      </c>
      <c r="M61" s="30" t="s">
        <v>162</v>
      </c>
    </row>
    <row r="62" spans="1:13" ht="84">
      <c r="A62" s="22">
        <v>2</v>
      </c>
      <c r="B62" s="23" t="s">
        <v>78</v>
      </c>
      <c r="C62" s="24" t="s">
        <v>79</v>
      </c>
      <c r="D62" s="43" t="s">
        <v>77</v>
      </c>
      <c r="E62" s="26">
        <v>5250</v>
      </c>
      <c r="F62" s="27">
        <v>3750</v>
      </c>
      <c r="G62" s="27">
        <f t="shared" ref="G62:G65" si="18">+E62*0.12</f>
        <v>630</v>
      </c>
      <c r="H62" s="27">
        <f t="shared" ref="H62:H65" si="19">+E62*0.03</f>
        <v>157.5</v>
      </c>
      <c r="I62" s="27">
        <f t="shared" ref="I62:I65" si="20">+E62+F62-G62-H62</f>
        <v>8212.5</v>
      </c>
      <c r="J62" s="21"/>
      <c r="K62" s="28" t="s">
        <v>17</v>
      </c>
      <c r="L62" s="29" t="s">
        <v>39</v>
      </c>
      <c r="M62" s="30" t="s">
        <v>162</v>
      </c>
    </row>
    <row r="63" spans="1:13" ht="117">
      <c r="A63" s="22">
        <v>3</v>
      </c>
      <c r="B63" s="23" t="s">
        <v>80</v>
      </c>
      <c r="C63" s="24" t="s">
        <v>23</v>
      </c>
      <c r="D63" s="43" t="s">
        <v>77</v>
      </c>
      <c r="E63" s="26">
        <v>6894</v>
      </c>
      <c r="F63" s="27">
        <v>2106</v>
      </c>
      <c r="G63" s="27">
        <f t="shared" si="18"/>
        <v>827.28</v>
      </c>
      <c r="H63" s="27">
        <f t="shared" si="19"/>
        <v>206.82</v>
      </c>
      <c r="I63" s="27">
        <f t="shared" si="20"/>
        <v>7965.9000000000005</v>
      </c>
      <c r="J63" s="21"/>
      <c r="K63" s="28" t="s">
        <v>17</v>
      </c>
      <c r="L63" s="29" t="s">
        <v>24</v>
      </c>
      <c r="M63" s="30" t="s">
        <v>162</v>
      </c>
    </row>
    <row r="64" spans="1:13" ht="117">
      <c r="A64" s="22">
        <v>4</v>
      </c>
      <c r="B64" s="23" t="s">
        <v>81</v>
      </c>
      <c r="C64" s="24" t="s">
        <v>23</v>
      </c>
      <c r="D64" s="43" t="s">
        <v>77</v>
      </c>
      <c r="E64" s="26">
        <v>6894</v>
      </c>
      <c r="F64" s="27">
        <v>3106</v>
      </c>
      <c r="G64" s="27">
        <f t="shared" si="18"/>
        <v>827.28</v>
      </c>
      <c r="H64" s="27">
        <f t="shared" si="19"/>
        <v>206.82</v>
      </c>
      <c r="I64" s="27">
        <f t="shared" si="20"/>
        <v>8965.9</v>
      </c>
      <c r="J64" s="21"/>
      <c r="K64" s="28" t="s">
        <v>17</v>
      </c>
      <c r="L64" s="29" t="s">
        <v>24</v>
      </c>
      <c r="M64" s="30" t="s">
        <v>162</v>
      </c>
    </row>
    <row r="65" spans="1:13" ht="117">
      <c r="A65" s="22">
        <v>5</v>
      </c>
      <c r="B65" s="23" t="s">
        <v>82</v>
      </c>
      <c r="C65" s="24" t="s">
        <v>23</v>
      </c>
      <c r="D65" s="43" t="s">
        <v>77</v>
      </c>
      <c r="E65" s="26">
        <v>6894</v>
      </c>
      <c r="F65" s="27">
        <v>6106</v>
      </c>
      <c r="G65" s="27">
        <f t="shared" si="18"/>
        <v>827.28</v>
      </c>
      <c r="H65" s="27">
        <f t="shared" si="19"/>
        <v>206.82</v>
      </c>
      <c r="I65" s="27">
        <f t="shared" si="20"/>
        <v>11965.9</v>
      </c>
      <c r="J65" s="21"/>
      <c r="K65" s="28" t="s">
        <v>17</v>
      </c>
      <c r="L65" s="29" t="s">
        <v>24</v>
      </c>
      <c r="M65" s="30" t="s">
        <v>162</v>
      </c>
    </row>
    <row r="66" spans="1:13">
      <c r="A66" s="17" t="s">
        <v>83</v>
      </c>
      <c r="B66" s="32"/>
      <c r="C66" s="33"/>
      <c r="D66" s="46"/>
      <c r="E66" s="35"/>
      <c r="F66" s="36"/>
      <c r="G66" s="36"/>
      <c r="H66" s="36"/>
      <c r="I66" s="42"/>
      <c r="J66" s="38"/>
      <c r="K66" s="38"/>
      <c r="L66" s="68"/>
      <c r="M66" s="48"/>
    </row>
    <row r="67" spans="1:13" ht="117">
      <c r="A67" s="22">
        <v>1</v>
      </c>
      <c r="B67" s="23" t="s">
        <v>84</v>
      </c>
      <c r="C67" s="24" t="s">
        <v>23</v>
      </c>
      <c r="D67" s="43" t="s">
        <v>85</v>
      </c>
      <c r="E67" s="26">
        <v>6894</v>
      </c>
      <c r="F67" s="27">
        <v>1165</v>
      </c>
      <c r="G67" s="27">
        <f>+E67*0.12</f>
        <v>827.28</v>
      </c>
      <c r="H67" s="27">
        <f>+E67*0.03</f>
        <v>206.82</v>
      </c>
      <c r="I67" s="27">
        <f>+E67+F67-G67-H67</f>
        <v>7024.9000000000005</v>
      </c>
      <c r="J67" s="21"/>
      <c r="K67" s="69" t="s">
        <v>17</v>
      </c>
      <c r="L67" s="29" t="s">
        <v>24</v>
      </c>
      <c r="M67" s="30" t="s">
        <v>162</v>
      </c>
    </row>
    <row r="68" spans="1:13" ht="117">
      <c r="A68" s="22">
        <v>2</v>
      </c>
      <c r="B68" s="23" t="s">
        <v>86</v>
      </c>
      <c r="C68" s="24" t="s">
        <v>23</v>
      </c>
      <c r="D68" s="43" t="s">
        <v>85</v>
      </c>
      <c r="E68" s="26">
        <v>6894</v>
      </c>
      <c r="F68" s="27">
        <v>1165</v>
      </c>
      <c r="G68" s="27">
        <f t="shared" ref="G68:G69" si="21">+E68*0.12</f>
        <v>827.28</v>
      </c>
      <c r="H68" s="27">
        <f t="shared" ref="H68:H69" si="22">+E68*0.03</f>
        <v>206.82</v>
      </c>
      <c r="I68" s="27">
        <f t="shared" ref="I68:I69" si="23">+E68+F68-G68-H68</f>
        <v>7024.9000000000005</v>
      </c>
      <c r="J68" s="21"/>
      <c r="K68" s="69" t="s">
        <v>17</v>
      </c>
      <c r="L68" s="29" t="s">
        <v>24</v>
      </c>
      <c r="M68" s="30" t="s">
        <v>162</v>
      </c>
    </row>
    <row r="69" spans="1:13" ht="84">
      <c r="A69" s="22">
        <v>3</v>
      </c>
      <c r="B69" s="70" t="s">
        <v>87</v>
      </c>
      <c r="C69" s="24" t="s">
        <v>20</v>
      </c>
      <c r="D69" s="43" t="s">
        <v>85</v>
      </c>
      <c r="E69" s="66">
        <v>14633</v>
      </c>
      <c r="F69" s="66">
        <v>10367</v>
      </c>
      <c r="G69" s="27">
        <f t="shared" si="21"/>
        <v>1755.96</v>
      </c>
      <c r="H69" s="27">
        <f t="shared" si="22"/>
        <v>438.99</v>
      </c>
      <c r="I69" s="27">
        <f t="shared" si="23"/>
        <v>22805.05</v>
      </c>
      <c r="J69" s="21"/>
      <c r="K69" s="69" t="s">
        <v>17</v>
      </c>
      <c r="L69" s="29" t="s">
        <v>21</v>
      </c>
      <c r="M69" s="30" t="s">
        <v>162</v>
      </c>
    </row>
    <row r="70" spans="1:13">
      <c r="A70" s="31"/>
      <c r="B70" s="71"/>
      <c r="C70" s="33"/>
      <c r="D70" s="44"/>
      <c r="E70" s="72"/>
      <c r="F70" s="72"/>
      <c r="G70" s="36"/>
      <c r="H70" s="36"/>
      <c r="I70" s="37"/>
      <c r="J70" s="38"/>
      <c r="K70" s="38"/>
      <c r="L70" s="39"/>
      <c r="M70" s="45"/>
    </row>
    <row r="71" spans="1:13">
      <c r="A71" s="17" t="s">
        <v>88</v>
      </c>
      <c r="B71" s="32"/>
      <c r="C71" s="33"/>
      <c r="D71" s="46"/>
      <c r="E71" s="35"/>
      <c r="F71" s="36"/>
      <c r="G71" s="36"/>
      <c r="H71" s="36"/>
      <c r="I71" s="42"/>
      <c r="J71" s="38"/>
      <c r="K71" s="38"/>
      <c r="L71" s="47"/>
      <c r="M71" s="48"/>
    </row>
    <row r="72" spans="1:13" ht="84">
      <c r="A72" s="22">
        <v>1</v>
      </c>
      <c r="B72" s="23" t="s">
        <v>89</v>
      </c>
      <c r="C72" s="24" t="s">
        <v>20</v>
      </c>
      <c r="D72" s="43" t="s">
        <v>90</v>
      </c>
      <c r="E72" s="26">
        <v>14633</v>
      </c>
      <c r="F72" s="27">
        <v>26367</v>
      </c>
      <c r="G72" s="27">
        <f>+E72*0.12</f>
        <v>1755.96</v>
      </c>
      <c r="H72" s="27">
        <f>+E72*0.03</f>
        <v>438.99</v>
      </c>
      <c r="I72" s="27">
        <f>+E72+F72-G72-H72</f>
        <v>38805.050000000003</v>
      </c>
      <c r="J72" s="21"/>
      <c r="K72" s="28" t="s">
        <v>17</v>
      </c>
      <c r="L72" s="29" t="s">
        <v>21</v>
      </c>
      <c r="M72" s="30" t="s">
        <v>162</v>
      </c>
    </row>
    <row r="73" spans="1:13">
      <c r="A73" s="17" t="s">
        <v>91</v>
      </c>
      <c r="B73" s="32"/>
      <c r="C73" s="33"/>
      <c r="D73" s="46"/>
      <c r="E73" s="35"/>
      <c r="F73" s="36"/>
      <c r="G73" s="36"/>
      <c r="H73" s="36"/>
      <c r="I73" s="42"/>
      <c r="J73" s="38"/>
      <c r="K73" s="38"/>
      <c r="L73" s="47"/>
      <c r="M73" s="48"/>
    </row>
    <row r="74" spans="1:13" ht="84">
      <c r="A74" s="22">
        <v>1</v>
      </c>
      <c r="B74" s="23" t="s">
        <v>92</v>
      </c>
      <c r="C74" s="24" t="s">
        <v>20</v>
      </c>
      <c r="D74" s="43" t="s">
        <v>93</v>
      </c>
      <c r="E74" s="26">
        <v>14633</v>
      </c>
      <c r="F74" s="27">
        <v>5367</v>
      </c>
      <c r="G74" s="27">
        <f>+E74*0.12</f>
        <v>1755.96</v>
      </c>
      <c r="H74" s="27">
        <f>+E74*0.03</f>
        <v>438.99</v>
      </c>
      <c r="I74" s="27">
        <f>+E74+F74-G74-H74</f>
        <v>17805.05</v>
      </c>
      <c r="J74" s="21"/>
      <c r="K74" s="28" t="s">
        <v>17</v>
      </c>
      <c r="L74" s="29" t="s">
        <v>21</v>
      </c>
      <c r="M74" s="30" t="s">
        <v>162</v>
      </c>
    </row>
    <row r="75" spans="1:13" ht="59.25">
      <c r="A75" s="22">
        <v>2</v>
      </c>
      <c r="B75" s="23" t="s">
        <v>94</v>
      </c>
      <c r="C75" s="24" t="s">
        <v>34</v>
      </c>
      <c r="D75" s="43" t="s">
        <v>93</v>
      </c>
      <c r="E75" s="26">
        <v>11303</v>
      </c>
      <c r="F75" s="27">
        <v>13697</v>
      </c>
      <c r="G75" s="27">
        <f t="shared" ref="G75:G77" si="24">+E75*0.12</f>
        <v>1356.36</v>
      </c>
      <c r="H75" s="27">
        <f t="shared" ref="H75:H77" si="25">+E75*0.03</f>
        <v>339.09</v>
      </c>
      <c r="I75" s="27">
        <f t="shared" ref="I75:I77" si="26">+E75+F75-G75-H75</f>
        <v>23304.55</v>
      </c>
      <c r="J75" s="21"/>
      <c r="K75" s="28" t="s">
        <v>17</v>
      </c>
      <c r="L75" s="29" t="s">
        <v>36</v>
      </c>
      <c r="M75" s="30" t="s">
        <v>162</v>
      </c>
    </row>
    <row r="76" spans="1:13" ht="75.75">
      <c r="A76" s="22">
        <v>3</v>
      </c>
      <c r="B76" s="23" t="s">
        <v>95</v>
      </c>
      <c r="C76" s="24" t="s">
        <v>15</v>
      </c>
      <c r="D76" s="43" t="s">
        <v>93</v>
      </c>
      <c r="E76" s="26">
        <v>6894</v>
      </c>
      <c r="F76" s="27">
        <v>3140</v>
      </c>
      <c r="G76" s="27">
        <f t="shared" si="24"/>
        <v>827.28</v>
      </c>
      <c r="H76" s="27">
        <f t="shared" si="25"/>
        <v>206.82</v>
      </c>
      <c r="I76" s="27">
        <f t="shared" si="26"/>
        <v>8999.9</v>
      </c>
      <c r="J76" s="21"/>
      <c r="K76" s="28" t="s">
        <v>17</v>
      </c>
      <c r="L76" s="29" t="s">
        <v>18</v>
      </c>
      <c r="M76" s="30" t="s">
        <v>162</v>
      </c>
    </row>
    <row r="77" spans="1:13" ht="84">
      <c r="A77" s="22">
        <v>4</v>
      </c>
      <c r="B77" s="23" t="s">
        <v>96</v>
      </c>
      <c r="C77" s="24" t="s">
        <v>38</v>
      </c>
      <c r="D77" s="43" t="s">
        <v>93</v>
      </c>
      <c r="E77" s="26">
        <v>2359</v>
      </c>
      <c r="F77" s="27">
        <v>3641</v>
      </c>
      <c r="G77" s="27">
        <f t="shared" si="24"/>
        <v>283.08</v>
      </c>
      <c r="H77" s="27">
        <f t="shared" si="25"/>
        <v>70.77</v>
      </c>
      <c r="I77" s="27">
        <f t="shared" si="26"/>
        <v>5646.15</v>
      </c>
      <c r="J77" s="21"/>
      <c r="K77" s="28" t="s">
        <v>17</v>
      </c>
      <c r="L77" s="29" t="s">
        <v>39</v>
      </c>
      <c r="M77" s="30" t="s">
        <v>162</v>
      </c>
    </row>
    <row r="78" spans="1:13">
      <c r="A78" s="31"/>
      <c r="B78" s="32"/>
      <c r="C78" s="33"/>
      <c r="D78" s="44"/>
      <c r="E78" s="35"/>
      <c r="F78" s="36"/>
      <c r="G78" s="36"/>
      <c r="H78" s="36"/>
      <c r="I78" s="37"/>
      <c r="J78" s="38"/>
      <c r="K78" s="38"/>
      <c r="L78" s="39"/>
      <c r="M78" s="45"/>
    </row>
    <row r="79" spans="1:13">
      <c r="A79" s="17" t="s">
        <v>97</v>
      </c>
      <c r="B79" s="32"/>
      <c r="C79" s="33"/>
      <c r="D79" s="46"/>
      <c r="E79" s="35"/>
      <c r="F79" s="36"/>
      <c r="G79" s="36"/>
      <c r="H79" s="36"/>
      <c r="I79" s="42"/>
      <c r="J79" s="38"/>
      <c r="K79" s="38"/>
      <c r="L79" s="47"/>
      <c r="M79" s="48"/>
    </row>
    <row r="80" spans="1:13" ht="75.75">
      <c r="A80" s="22">
        <v>1</v>
      </c>
      <c r="B80" s="23" t="s">
        <v>98</v>
      </c>
      <c r="C80" s="24" t="s">
        <v>15</v>
      </c>
      <c r="D80" s="43" t="s">
        <v>99</v>
      </c>
      <c r="E80" s="26">
        <v>6894</v>
      </c>
      <c r="F80" s="27">
        <v>4138</v>
      </c>
      <c r="G80" s="27">
        <f>+E80*0.12</f>
        <v>827.28</v>
      </c>
      <c r="H80" s="27">
        <f>+E80*0.03</f>
        <v>206.82</v>
      </c>
      <c r="I80" s="27">
        <f>+E80+F80-G80-H80</f>
        <v>9997.9</v>
      </c>
      <c r="J80" s="21"/>
      <c r="K80" s="28" t="s">
        <v>17</v>
      </c>
      <c r="L80" s="29" t="s">
        <v>18</v>
      </c>
      <c r="M80" s="30" t="s">
        <v>162</v>
      </c>
    </row>
    <row r="81" spans="1:13" ht="117">
      <c r="A81" s="22">
        <v>2</v>
      </c>
      <c r="B81" s="23" t="s">
        <v>100</v>
      </c>
      <c r="C81" s="24" t="s">
        <v>23</v>
      </c>
      <c r="D81" s="43" t="s">
        <v>99</v>
      </c>
      <c r="E81" s="26">
        <v>6894</v>
      </c>
      <c r="F81" s="27">
        <v>6141</v>
      </c>
      <c r="G81" s="27">
        <f t="shared" ref="G81:G83" si="27">+E81*0.12</f>
        <v>827.28</v>
      </c>
      <c r="H81" s="27">
        <f t="shared" ref="H81:H83" si="28">+E81*0.03</f>
        <v>206.82</v>
      </c>
      <c r="I81" s="27">
        <f t="shared" ref="I81:I83" si="29">+E81+F81-G81-H81</f>
        <v>12000.9</v>
      </c>
      <c r="J81" s="21"/>
      <c r="K81" s="28" t="s">
        <v>17</v>
      </c>
      <c r="L81" s="29" t="s">
        <v>24</v>
      </c>
      <c r="M81" s="30" t="s">
        <v>162</v>
      </c>
    </row>
    <row r="82" spans="1:13" ht="59.25">
      <c r="A82" s="22">
        <v>3</v>
      </c>
      <c r="B82" s="23" t="s">
        <v>101</v>
      </c>
      <c r="C82" s="24" t="s">
        <v>34</v>
      </c>
      <c r="D82" s="43" t="s">
        <v>99</v>
      </c>
      <c r="E82" s="26">
        <v>11303</v>
      </c>
      <c r="F82" s="27">
        <v>8392</v>
      </c>
      <c r="G82" s="27">
        <f t="shared" si="27"/>
        <v>1356.36</v>
      </c>
      <c r="H82" s="27">
        <f t="shared" si="28"/>
        <v>339.09</v>
      </c>
      <c r="I82" s="27">
        <f t="shared" si="29"/>
        <v>17999.55</v>
      </c>
      <c r="J82" s="21"/>
      <c r="K82" s="28" t="s">
        <v>17</v>
      </c>
      <c r="L82" s="29" t="s">
        <v>36</v>
      </c>
      <c r="M82" s="30" t="s">
        <v>162</v>
      </c>
    </row>
    <row r="83" spans="1:13" ht="117">
      <c r="A83" s="22">
        <v>4</v>
      </c>
      <c r="B83" s="23" t="s">
        <v>102</v>
      </c>
      <c r="C83" s="24" t="s">
        <v>23</v>
      </c>
      <c r="D83" s="43" t="s">
        <v>99</v>
      </c>
      <c r="E83" s="26">
        <v>6894</v>
      </c>
      <c r="F83" s="27">
        <v>3977</v>
      </c>
      <c r="G83" s="27">
        <f t="shared" si="27"/>
        <v>827.28</v>
      </c>
      <c r="H83" s="27">
        <f t="shared" si="28"/>
        <v>206.82</v>
      </c>
      <c r="I83" s="27">
        <f t="shared" si="29"/>
        <v>9836.9</v>
      </c>
      <c r="J83" s="21"/>
      <c r="K83" s="28" t="s">
        <v>17</v>
      </c>
      <c r="L83" s="29" t="s">
        <v>24</v>
      </c>
      <c r="M83" s="30" t="s">
        <v>162</v>
      </c>
    </row>
    <row r="84" spans="1:13">
      <c r="A84" s="31"/>
      <c r="B84" s="32"/>
      <c r="C84" s="33"/>
      <c r="D84" s="44"/>
      <c r="E84" s="35"/>
      <c r="F84" s="36"/>
      <c r="G84" s="36"/>
      <c r="H84" s="36"/>
      <c r="I84" s="36"/>
      <c r="J84" s="38"/>
      <c r="K84" s="38"/>
      <c r="L84" s="39"/>
      <c r="M84" s="45"/>
    </row>
    <row r="85" spans="1:13">
      <c r="A85" s="17" t="s">
        <v>103</v>
      </c>
      <c r="B85" s="32"/>
      <c r="C85" s="33"/>
      <c r="D85" s="46"/>
      <c r="E85" s="35"/>
      <c r="F85" s="36"/>
      <c r="G85" s="36"/>
      <c r="H85" s="36"/>
      <c r="I85" s="42"/>
      <c r="J85" s="38"/>
      <c r="K85" s="38"/>
      <c r="L85" s="47"/>
      <c r="M85" s="48"/>
    </row>
    <row r="86" spans="1:13" ht="59.25">
      <c r="A86" s="22">
        <v>1</v>
      </c>
      <c r="B86" s="23" t="s">
        <v>104</v>
      </c>
      <c r="C86" s="24" t="s">
        <v>34</v>
      </c>
      <c r="D86" s="43" t="s">
        <v>105</v>
      </c>
      <c r="E86" s="26">
        <v>11303</v>
      </c>
      <c r="F86" s="27">
        <v>3697</v>
      </c>
      <c r="G86" s="27">
        <f>+E86*0.12</f>
        <v>1356.36</v>
      </c>
      <c r="H86" s="27">
        <f>+E86*0.03</f>
        <v>339.09</v>
      </c>
      <c r="I86" s="27">
        <f>+E86+F86-G86-H86</f>
        <v>13304.55</v>
      </c>
      <c r="J86" s="21"/>
      <c r="K86" s="28" t="s">
        <v>17</v>
      </c>
      <c r="L86" s="29" t="s">
        <v>36</v>
      </c>
      <c r="M86" s="30" t="s">
        <v>162</v>
      </c>
    </row>
    <row r="87" spans="1:13" ht="84">
      <c r="A87" s="73">
        <v>2</v>
      </c>
      <c r="B87" s="23" t="s">
        <v>106</v>
      </c>
      <c r="C87" s="24" t="s">
        <v>20</v>
      </c>
      <c r="D87" s="43" t="s">
        <v>105</v>
      </c>
      <c r="E87" s="26">
        <v>14633</v>
      </c>
      <c r="F87" s="27">
        <v>4367</v>
      </c>
      <c r="G87" s="27">
        <f t="shared" ref="G87:G89" si="30">+E87*0.12</f>
        <v>1755.96</v>
      </c>
      <c r="H87" s="27">
        <f t="shared" ref="H87:H89" si="31">+E87*0.03</f>
        <v>438.99</v>
      </c>
      <c r="I87" s="27">
        <f t="shared" ref="I87:I89" si="32">+E87+F87-G87-H87</f>
        <v>16805.05</v>
      </c>
      <c r="J87" s="21"/>
      <c r="K87" s="28" t="s">
        <v>17</v>
      </c>
      <c r="L87" s="29" t="s">
        <v>21</v>
      </c>
      <c r="M87" s="30" t="s">
        <v>162</v>
      </c>
    </row>
    <row r="88" spans="1:13" ht="59.25">
      <c r="A88" s="73">
        <v>3</v>
      </c>
      <c r="B88" s="23" t="s">
        <v>107</v>
      </c>
      <c r="C88" s="24" t="s">
        <v>34</v>
      </c>
      <c r="D88" s="43" t="s">
        <v>105</v>
      </c>
      <c r="E88" s="26">
        <v>11303</v>
      </c>
      <c r="F88" s="27">
        <v>3697</v>
      </c>
      <c r="G88" s="27">
        <f t="shared" si="30"/>
        <v>1356.36</v>
      </c>
      <c r="H88" s="27">
        <f t="shared" si="31"/>
        <v>339.09</v>
      </c>
      <c r="I88" s="27">
        <f t="shared" si="32"/>
        <v>13304.55</v>
      </c>
      <c r="J88" s="21"/>
      <c r="K88" s="28" t="s">
        <v>17</v>
      </c>
      <c r="L88" s="29" t="s">
        <v>36</v>
      </c>
      <c r="M88" s="30" t="s">
        <v>162</v>
      </c>
    </row>
    <row r="89" spans="1:13" ht="84">
      <c r="A89" s="73">
        <v>4</v>
      </c>
      <c r="B89" s="23" t="s">
        <v>108</v>
      </c>
      <c r="C89" s="24" t="s">
        <v>38</v>
      </c>
      <c r="D89" s="43" t="s">
        <v>105</v>
      </c>
      <c r="E89" s="26">
        <v>2359</v>
      </c>
      <c r="F89" s="27">
        <v>4641</v>
      </c>
      <c r="G89" s="27">
        <f t="shared" si="30"/>
        <v>283.08</v>
      </c>
      <c r="H89" s="27">
        <f t="shared" si="31"/>
        <v>70.77</v>
      </c>
      <c r="I89" s="27">
        <f t="shared" si="32"/>
        <v>6646.15</v>
      </c>
      <c r="J89" s="21"/>
      <c r="K89" s="28" t="s">
        <v>17</v>
      </c>
      <c r="L89" s="29" t="s">
        <v>39</v>
      </c>
      <c r="M89" s="30" t="s">
        <v>162</v>
      </c>
    </row>
    <row r="90" spans="1:13">
      <c r="A90" s="74"/>
      <c r="B90" s="32"/>
      <c r="C90" s="33"/>
      <c r="D90" s="44"/>
      <c r="E90" s="35"/>
      <c r="F90" s="36"/>
      <c r="G90" s="36"/>
      <c r="H90" s="36"/>
      <c r="I90" s="37"/>
      <c r="J90" s="38"/>
      <c r="K90" s="38"/>
      <c r="L90" s="39"/>
      <c r="M90" s="45"/>
    </row>
    <row r="91" spans="1:13">
      <c r="A91" s="17" t="s">
        <v>109</v>
      </c>
      <c r="B91" s="32"/>
      <c r="C91" s="33"/>
      <c r="D91" s="46"/>
      <c r="E91" s="35"/>
      <c r="F91" s="36"/>
      <c r="G91" s="36"/>
      <c r="H91" s="36"/>
      <c r="I91" s="42"/>
      <c r="J91" s="38"/>
      <c r="K91" s="38"/>
      <c r="L91" s="47"/>
      <c r="M91" s="48"/>
    </row>
    <row r="92" spans="1:13" ht="117">
      <c r="A92" s="22">
        <v>1</v>
      </c>
      <c r="B92" s="23" t="s">
        <v>110</v>
      </c>
      <c r="C92" s="24" t="s">
        <v>23</v>
      </c>
      <c r="D92" s="43" t="s">
        <v>111</v>
      </c>
      <c r="E92" s="26">
        <v>6894</v>
      </c>
      <c r="F92" s="27">
        <v>3106</v>
      </c>
      <c r="G92" s="27">
        <f>+E92*0.12</f>
        <v>827.28</v>
      </c>
      <c r="H92" s="27">
        <f>+E92*0.03</f>
        <v>206.82</v>
      </c>
      <c r="I92" s="27">
        <f>+E92+F92-G92-H92</f>
        <v>8965.9</v>
      </c>
      <c r="J92" s="21"/>
      <c r="K92" s="28" t="s">
        <v>17</v>
      </c>
      <c r="L92" s="29" t="s">
        <v>24</v>
      </c>
      <c r="M92" s="30" t="s">
        <v>162</v>
      </c>
    </row>
    <row r="93" spans="1:13" ht="117">
      <c r="A93" s="22">
        <v>2</v>
      </c>
      <c r="B93" s="23" t="s">
        <v>112</v>
      </c>
      <c r="C93" s="24" t="s">
        <v>23</v>
      </c>
      <c r="D93" s="43" t="s">
        <v>111</v>
      </c>
      <c r="E93" s="26">
        <v>6894</v>
      </c>
      <c r="F93" s="27">
        <v>3106</v>
      </c>
      <c r="G93" s="27">
        <f t="shared" ref="G93:G96" si="33">+E93*0.12</f>
        <v>827.28</v>
      </c>
      <c r="H93" s="27">
        <f t="shared" ref="H93:H96" si="34">+E93*0.03</f>
        <v>206.82</v>
      </c>
      <c r="I93" s="27">
        <f t="shared" ref="I93:I96" si="35">+E93+F93-G93-H93</f>
        <v>8965.9</v>
      </c>
      <c r="J93" s="21"/>
      <c r="K93" s="28" t="s">
        <v>17</v>
      </c>
      <c r="L93" s="29" t="s">
        <v>24</v>
      </c>
      <c r="M93" s="30" t="s">
        <v>162</v>
      </c>
    </row>
    <row r="94" spans="1:13" ht="59.25">
      <c r="A94" s="22">
        <v>3</v>
      </c>
      <c r="B94" s="23" t="s">
        <v>113</v>
      </c>
      <c r="C94" s="24" t="s">
        <v>34</v>
      </c>
      <c r="D94" s="43" t="s">
        <v>111</v>
      </c>
      <c r="E94" s="26">
        <v>11303</v>
      </c>
      <c r="F94" s="27">
        <v>4697</v>
      </c>
      <c r="G94" s="27">
        <f t="shared" si="33"/>
        <v>1356.36</v>
      </c>
      <c r="H94" s="27">
        <f t="shared" si="34"/>
        <v>339.09</v>
      </c>
      <c r="I94" s="27">
        <f t="shared" si="35"/>
        <v>14304.55</v>
      </c>
      <c r="J94" s="21"/>
      <c r="K94" s="28" t="s">
        <v>17</v>
      </c>
      <c r="L94" s="29" t="s">
        <v>36</v>
      </c>
      <c r="M94" s="30" t="s">
        <v>162</v>
      </c>
    </row>
    <row r="95" spans="1:13" ht="117">
      <c r="A95" s="22">
        <v>4</v>
      </c>
      <c r="B95" s="23" t="s">
        <v>114</v>
      </c>
      <c r="C95" s="24" t="s">
        <v>23</v>
      </c>
      <c r="D95" s="43" t="s">
        <v>111</v>
      </c>
      <c r="E95" s="26">
        <v>6894</v>
      </c>
      <c r="F95" s="27">
        <v>3106</v>
      </c>
      <c r="G95" s="27">
        <f t="shared" si="33"/>
        <v>827.28</v>
      </c>
      <c r="H95" s="27">
        <f t="shared" si="34"/>
        <v>206.82</v>
      </c>
      <c r="I95" s="27">
        <f t="shared" si="35"/>
        <v>8965.9</v>
      </c>
      <c r="J95" s="21"/>
      <c r="K95" s="28" t="s">
        <v>17</v>
      </c>
      <c r="L95" s="29" t="s">
        <v>24</v>
      </c>
      <c r="M95" s="30" t="s">
        <v>162</v>
      </c>
    </row>
    <row r="96" spans="1:13" ht="84">
      <c r="A96" s="49">
        <v>5</v>
      </c>
      <c r="B96" s="50" t="s">
        <v>115</v>
      </c>
      <c r="C96" s="51" t="s">
        <v>38</v>
      </c>
      <c r="D96" s="52" t="s">
        <v>111</v>
      </c>
      <c r="E96" s="53">
        <v>2359</v>
      </c>
      <c r="F96" s="54">
        <v>3641</v>
      </c>
      <c r="G96" s="54">
        <f t="shared" si="33"/>
        <v>283.08</v>
      </c>
      <c r="H96" s="54">
        <f t="shared" si="34"/>
        <v>70.77</v>
      </c>
      <c r="I96" s="27">
        <f t="shared" si="35"/>
        <v>5646.15</v>
      </c>
      <c r="J96" s="21"/>
      <c r="K96" s="55" t="s">
        <v>17</v>
      </c>
      <c r="L96" s="56" t="s">
        <v>39</v>
      </c>
      <c r="M96" s="30" t="s">
        <v>162</v>
      </c>
    </row>
    <row r="97" spans="1:13">
      <c r="A97" s="57"/>
      <c r="B97" s="58"/>
      <c r="C97" s="59"/>
      <c r="D97" s="60"/>
      <c r="E97" s="61"/>
      <c r="F97" s="37"/>
      <c r="G97" s="37"/>
      <c r="H97" s="37"/>
      <c r="I97" s="37"/>
      <c r="J97" s="38"/>
      <c r="K97" s="62"/>
      <c r="L97" s="63"/>
      <c r="M97" s="64"/>
    </row>
    <row r="98" spans="1:13">
      <c r="A98" s="17" t="s">
        <v>116</v>
      </c>
      <c r="B98" s="32"/>
      <c r="C98" s="33"/>
      <c r="D98" s="46"/>
      <c r="E98" s="35"/>
      <c r="F98" s="36"/>
      <c r="G98" s="36"/>
      <c r="H98" s="36"/>
      <c r="I98" s="42"/>
      <c r="J98" s="38"/>
      <c r="K98" s="38"/>
      <c r="L98" s="47"/>
      <c r="M98" s="48"/>
    </row>
    <row r="99" spans="1:13" ht="84">
      <c r="A99" s="22">
        <v>1</v>
      </c>
      <c r="B99" s="23" t="s">
        <v>117</v>
      </c>
      <c r="C99" s="24" t="s">
        <v>20</v>
      </c>
      <c r="D99" s="43" t="s">
        <v>118</v>
      </c>
      <c r="E99" s="26">
        <v>14633</v>
      </c>
      <c r="F99" s="27">
        <v>16367</v>
      </c>
      <c r="G99" s="27">
        <f>+E99*0.12</f>
        <v>1755.96</v>
      </c>
      <c r="H99" s="27">
        <f>+E99*0.03</f>
        <v>438.99</v>
      </c>
      <c r="I99" s="27">
        <f>+E99+F99-G99-H99</f>
        <v>28805.05</v>
      </c>
      <c r="J99" s="21"/>
      <c r="K99" s="28" t="s">
        <v>17</v>
      </c>
      <c r="L99" s="29" t="s">
        <v>21</v>
      </c>
      <c r="M99" s="30" t="s">
        <v>162</v>
      </c>
    </row>
    <row r="100" spans="1:13" ht="117">
      <c r="A100" s="22">
        <v>2</v>
      </c>
      <c r="B100" s="23" t="s">
        <v>119</v>
      </c>
      <c r="C100" s="24" t="s">
        <v>23</v>
      </c>
      <c r="D100" s="43" t="s">
        <v>118</v>
      </c>
      <c r="E100" s="26">
        <v>6894</v>
      </c>
      <c r="F100" s="27">
        <v>3106</v>
      </c>
      <c r="G100" s="27">
        <f t="shared" ref="G100:G101" si="36">+E100*0.12</f>
        <v>827.28</v>
      </c>
      <c r="H100" s="27">
        <f t="shared" ref="H100:H101" si="37">+E100*0.03</f>
        <v>206.82</v>
      </c>
      <c r="I100" s="27">
        <f t="shared" ref="I100:I101" si="38">+E100+F100-G100-H100</f>
        <v>8965.9</v>
      </c>
      <c r="J100" s="21"/>
      <c r="K100" s="28" t="s">
        <v>17</v>
      </c>
      <c r="L100" s="29" t="s">
        <v>24</v>
      </c>
      <c r="M100" s="30" t="s">
        <v>162</v>
      </c>
    </row>
    <row r="101" spans="1:13" ht="75.75">
      <c r="A101" s="22">
        <v>3</v>
      </c>
      <c r="B101" s="23" t="s">
        <v>120</v>
      </c>
      <c r="C101" s="24" t="s">
        <v>15</v>
      </c>
      <c r="D101" s="43" t="s">
        <v>118</v>
      </c>
      <c r="E101" s="26">
        <v>6894</v>
      </c>
      <c r="F101" s="27">
        <v>3140</v>
      </c>
      <c r="G101" s="27">
        <f t="shared" si="36"/>
        <v>827.28</v>
      </c>
      <c r="H101" s="27">
        <f t="shared" si="37"/>
        <v>206.82</v>
      </c>
      <c r="I101" s="27">
        <f t="shared" si="38"/>
        <v>8999.9</v>
      </c>
      <c r="J101" s="21"/>
      <c r="K101" s="28" t="s">
        <v>17</v>
      </c>
      <c r="L101" s="29" t="s">
        <v>18</v>
      </c>
      <c r="M101" s="30" t="s">
        <v>162</v>
      </c>
    </row>
    <row r="102" spans="1:13">
      <c r="A102" s="31"/>
      <c r="B102" s="32"/>
      <c r="C102" s="33"/>
      <c r="D102" s="44"/>
      <c r="E102" s="35"/>
      <c r="F102" s="36"/>
      <c r="G102" s="36"/>
      <c r="H102" s="36"/>
      <c r="I102" s="37"/>
      <c r="J102" s="38"/>
      <c r="K102" s="38"/>
      <c r="L102" s="39"/>
      <c r="M102" s="45"/>
    </row>
    <row r="103" spans="1:13">
      <c r="A103" s="17" t="s">
        <v>121</v>
      </c>
      <c r="B103" s="32"/>
      <c r="C103" s="33"/>
      <c r="D103" s="46"/>
      <c r="E103" s="35"/>
      <c r="F103" s="75"/>
      <c r="G103" s="75"/>
      <c r="H103" s="75"/>
      <c r="I103" s="42"/>
      <c r="J103" s="38"/>
      <c r="K103" s="38"/>
      <c r="L103" s="47"/>
      <c r="M103" s="48"/>
    </row>
    <row r="104" spans="1:13" ht="84">
      <c r="A104" s="22">
        <v>1</v>
      </c>
      <c r="B104" s="65" t="s">
        <v>122</v>
      </c>
      <c r="C104" s="24" t="s">
        <v>123</v>
      </c>
      <c r="D104" s="43" t="s">
        <v>124</v>
      </c>
      <c r="E104" s="66">
        <v>8401</v>
      </c>
      <c r="F104" s="66">
        <v>12860</v>
      </c>
      <c r="G104" s="66">
        <f>+E104*0.12</f>
        <v>1008.12</v>
      </c>
      <c r="H104" s="66">
        <f>+E104*0.03</f>
        <v>252.03</v>
      </c>
      <c r="I104" s="27">
        <f>+E104+F104-G104-H104</f>
        <v>20000.850000000002</v>
      </c>
      <c r="J104" s="21"/>
      <c r="K104" s="28" t="s">
        <v>17</v>
      </c>
      <c r="L104" s="29" t="s">
        <v>125</v>
      </c>
      <c r="M104" s="30" t="s">
        <v>162</v>
      </c>
    </row>
    <row r="105" spans="1:13" ht="51">
      <c r="A105" s="22">
        <v>2</v>
      </c>
      <c r="B105" s="70" t="s">
        <v>126</v>
      </c>
      <c r="C105" s="76" t="s">
        <v>127</v>
      </c>
      <c r="D105" s="43" t="s">
        <v>124</v>
      </c>
      <c r="E105" s="66">
        <v>14633</v>
      </c>
      <c r="F105" s="66">
        <v>16728</v>
      </c>
      <c r="G105" s="66">
        <f t="shared" ref="G105:G107" si="39">+E105*0.12</f>
        <v>1755.96</v>
      </c>
      <c r="H105" s="66">
        <f t="shared" ref="H105:H107" si="40">+E105*0.03</f>
        <v>438.99</v>
      </c>
      <c r="I105" s="27">
        <f t="shared" ref="I105:I107" si="41">+E105+F105-G105-H105</f>
        <v>29166.05</v>
      </c>
      <c r="J105" s="77"/>
      <c r="K105" s="28" t="s">
        <v>17</v>
      </c>
      <c r="L105" s="29" t="s">
        <v>128</v>
      </c>
      <c r="M105" s="30" t="s">
        <v>162</v>
      </c>
    </row>
    <row r="106" spans="1:13" ht="117">
      <c r="A106" s="22">
        <v>3</v>
      </c>
      <c r="B106" s="65" t="s">
        <v>129</v>
      </c>
      <c r="C106" s="24" t="s">
        <v>23</v>
      </c>
      <c r="D106" s="43" t="s">
        <v>124</v>
      </c>
      <c r="E106" s="66">
        <v>6894</v>
      </c>
      <c r="F106" s="66">
        <v>9141</v>
      </c>
      <c r="G106" s="66">
        <f t="shared" si="39"/>
        <v>827.28</v>
      </c>
      <c r="H106" s="66">
        <f t="shared" si="40"/>
        <v>206.82</v>
      </c>
      <c r="I106" s="27">
        <f t="shared" si="41"/>
        <v>15000.9</v>
      </c>
      <c r="J106" s="21"/>
      <c r="K106" s="28" t="s">
        <v>17</v>
      </c>
      <c r="L106" s="29" t="s">
        <v>24</v>
      </c>
      <c r="M106" s="30" t="s">
        <v>162</v>
      </c>
    </row>
    <row r="107" spans="1:13" ht="84">
      <c r="A107" s="22">
        <v>4</v>
      </c>
      <c r="B107" s="23" t="s">
        <v>130</v>
      </c>
      <c r="C107" s="24" t="s">
        <v>38</v>
      </c>
      <c r="D107" s="43" t="s">
        <v>124</v>
      </c>
      <c r="E107" s="26">
        <v>2359</v>
      </c>
      <c r="F107" s="27">
        <v>5995</v>
      </c>
      <c r="G107" s="66">
        <f t="shared" si="39"/>
        <v>283.08</v>
      </c>
      <c r="H107" s="66">
        <f t="shared" si="40"/>
        <v>70.77</v>
      </c>
      <c r="I107" s="27">
        <f t="shared" si="41"/>
        <v>8000.15</v>
      </c>
      <c r="J107" s="21"/>
      <c r="K107" s="28" t="s">
        <v>17</v>
      </c>
      <c r="L107" s="29" t="s">
        <v>39</v>
      </c>
      <c r="M107" s="30" t="s">
        <v>162</v>
      </c>
    </row>
    <row r="108" spans="1:13">
      <c r="A108" s="31"/>
      <c r="B108" s="32"/>
      <c r="C108" s="33"/>
      <c r="D108" s="44"/>
      <c r="E108" s="35"/>
      <c r="F108" s="36"/>
      <c r="G108" s="72"/>
      <c r="H108" s="72"/>
      <c r="I108" s="37"/>
      <c r="J108" s="21"/>
      <c r="K108" s="38"/>
      <c r="L108" s="39"/>
      <c r="M108" s="45"/>
    </row>
    <row r="109" spans="1:13">
      <c r="A109" s="31"/>
      <c r="B109" s="32"/>
      <c r="C109" s="33"/>
      <c r="D109" s="44"/>
      <c r="E109" s="35"/>
      <c r="F109" s="36"/>
      <c r="G109" s="72"/>
      <c r="H109" s="72"/>
      <c r="I109" s="37"/>
      <c r="J109" s="21"/>
      <c r="K109" s="38"/>
      <c r="L109" s="39"/>
      <c r="M109" s="45"/>
    </row>
    <row r="110" spans="1:13">
      <c r="A110" s="31"/>
      <c r="B110" s="32"/>
      <c r="C110" s="33"/>
      <c r="D110" s="44"/>
      <c r="E110" s="35"/>
      <c r="F110" s="36"/>
      <c r="G110" s="72"/>
      <c r="H110" s="72"/>
      <c r="I110" s="37"/>
      <c r="J110" s="21"/>
      <c r="K110" s="38"/>
      <c r="L110" s="39"/>
      <c r="M110" s="45"/>
    </row>
    <row r="111" spans="1:13">
      <c r="A111" s="31"/>
      <c r="B111" s="32"/>
      <c r="C111" s="33"/>
      <c r="D111" s="44"/>
      <c r="E111" s="35"/>
      <c r="F111" s="36"/>
      <c r="G111" s="72"/>
      <c r="H111" s="72"/>
      <c r="I111" s="37"/>
      <c r="J111" s="21"/>
      <c r="K111" s="38"/>
      <c r="L111" s="39"/>
      <c r="M111" s="45"/>
    </row>
    <row r="112" spans="1:13">
      <c r="A112" s="31"/>
      <c r="B112" s="32"/>
      <c r="C112" s="33"/>
      <c r="D112" s="44"/>
      <c r="E112" s="35"/>
      <c r="F112" s="36"/>
      <c r="G112" s="72"/>
      <c r="H112" s="72"/>
      <c r="I112" s="37"/>
      <c r="J112" s="38"/>
      <c r="K112" s="38"/>
      <c r="L112" s="39"/>
      <c r="M112" s="45"/>
    </row>
    <row r="113" spans="1:13">
      <c r="A113" s="17" t="s">
        <v>131</v>
      </c>
      <c r="B113" s="32"/>
      <c r="C113" s="33"/>
      <c r="D113" s="46"/>
      <c r="E113" s="35"/>
      <c r="F113" s="36"/>
      <c r="G113" s="36"/>
      <c r="H113" s="36"/>
      <c r="I113" s="42"/>
      <c r="J113" s="38"/>
      <c r="K113" s="38"/>
      <c r="L113" s="47"/>
      <c r="M113" s="48"/>
    </row>
    <row r="114" spans="1:13" ht="84">
      <c r="A114" s="22">
        <v>1</v>
      </c>
      <c r="B114" s="23" t="s">
        <v>132</v>
      </c>
      <c r="C114" s="24" t="s">
        <v>20</v>
      </c>
      <c r="D114" s="43" t="s">
        <v>124</v>
      </c>
      <c r="E114" s="26">
        <v>14633</v>
      </c>
      <c r="F114" s="27">
        <v>10367</v>
      </c>
      <c r="G114" s="27">
        <f>+E114*0.12</f>
        <v>1755.96</v>
      </c>
      <c r="H114" s="27">
        <f>+E114*0.03</f>
        <v>438.99</v>
      </c>
      <c r="I114" s="27">
        <f>+E114+F114-G114-H114</f>
        <v>22805.05</v>
      </c>
      <c r="J114" s="21"/>
      <c r="K114" s="28" t="s">
        <v>17</v>
      </c>
      <c r="L114" s="29" t="s">
        <v>21</v>
      </c>
      <c r="M114" s="30" t="s">
        <v>162</v>
      </c>
    </row>
    <row r="115" spans="1:13" ht="84">
      <c r="A115" s="22">
        <v>2</v>
      </c>
      <c r="B115" s="23" t="s">
        <v>133</v>
      </c>
      <c r="C115" s="24" t="s">
        <v>20</v>
      </c>
      <c r="D115" s="43" t="s">
        <v>124</v>
      </c>
      <c r="E115" s="26">
        <v>14633</v>
      </c>
      <c r="F115" s="27">
        <v>10367</v>
      </c>
      <c r="G115" s="27">
        <f t="shared" ref="G115:G129" si="42">+E115*0.12</f>
        <v>1755.96</v>
      </c>
      <c r="H115" s="27">
        <f t="shared" ref="H115:H129" si="43">+E115*0.03</f>
        <v>438.99</v>
      </c>
      <c r="I115" s="27">
        <f t="shared" ref="I115:I129" si="44">+E115+F115-G115-H115</f>
        <v>22805.05</v>
      </c>
      <c r="J115" s="21"/>
      <c r="K115" s="28" t="s">
        <v>17</v>
      </c>
      <c r="L115" s="29" t="s">
        <v>21</v>
      </c>
      <c r="M115" s="30" t="s">
        <v>162</v>
      </c>
    </row>
    <row r="116" spans="1:13" ht="84">
      <c r="A116" s="22">
        <v>3</v>
      </c>
      <c r="B116" s="23" t="s">
        <v>134</v>
      </c>
      <c r="C116" s="24" t="s">
        <v>20</v>
      </c>
      <c r="D116" s="43" t="s">
        <v>124</v>
      </c>
      <c r="E116" s="26">
        <v>14633</v>
      </c>
      <c r="F116" s="27">
        <v>5367</v>
      </c>
      <c r="G116" s="27">
        <f t="shared" si="42"/>
        <v>1755.96</v>
      </c>
      <c r="H116" s="27">
        <f t="shared" si="43"/>
        <v>438.99</v>
      </c>
      <c r="I116" s="27">
        <f t="shared" si="44"/>
        <v>17805.05</v>
      </c>
      <c r="J116" s="21"/>
      <c r="K116" s="28" t="s">
        <v>17</v>
      </c>
      <c r="L116" s="29" t="s">
        <v>21</v>
      </c>
      <c r="M116" s="30" t="s">
        <v>162</v>
      </c>
    </row>
    <row r="117" spans="1:13" ht="84">
      <c r="A117" s="22">
        <v>4</v>
      </c>
      <c r="B117" s="23" t="s">
        <v>135</v>
      </c>
      <c r="C117" s="24" t="s">
        <v>79</v>
      </c>
      <c r="D117" s="43" t="s">
        <v>124</v>
      </c>
      <c r="E117" s="26">
        <v>6894</v>
      </c>
      <c r="F117" s="27">
        <v>7606</v>
      </c>
      <c r="G117" s="27">
        <f t="shared" si="42"/>
        <v>827.28</v>
      </c>
      <c r="H117" s="27">
        <f t="shared" si="43"/>
        <v>206.82</v>
      </c>
      <c r="I117" s="27">
        <f t="shared" si="44"/>
        <v>13465.9</v>
      </c>
      <c r="J117" s="21"/>
      <c r="K117" s="28" t="s">
        <v>17</v>
      </c>
      <c r="L117" s="29" t="s">
        <v>39</v>
      </c>
      <c r="M117" s="30" t="s">
        <v>162</v>
      </c>
    </row>
    <row r="118" spans="1:13" ht="84">
      <c r="A118" s="22">
        <v>5</v>
      </c>
      <c r="B118" s="23" t="s">
        <v>136</v>
      </c>
      <c r="C118" s="24" t="s">
        <v>20</v>
      </c>
      <c r="D118" s="43" t="s">
        <v>124</v>
      </c>
      <c r="E118" s="26">
        <v>14633</v>
      </c>
      <c r="F118" s="27">
        <v>10367</v>
      </c>
      <c r="G118" s="27">
        <f t="shared" si="42"/>
        <v>1755.96</v>
      </c>
      <c r="H118" s="27">
        <f t="shared" si="43"/>
        <v>438.99</v>
      </c>
      <c r="I118" s="27">
        <f t="shared" si="44"/>
        <v>22805.05</v>
      </c>
      <c r="J118" s="21"/>
      <c r="K118" s="28" t="s">
        <v>17</v>
      </c>
      <c r="L118" s="29" t="s">
        <v>21</v>
      </c>
      <c r="M118" s="30" t="s">
        <v>162</v>
      </c>
    </row>
    <row r="119" spans="1:13" ht="84">
      <c r="A119" s="22">
        <v>6</v>
      </c>
      <c r="B119" s="70" t="s">
        <v>137</v>
      </c>
      <c r="C119" s="76" t="s">
        <v>20</v>
      </c>
      <c r="D119" s="43" t="s">
        <v>124</v>
      </c>
      <c r="E119" s="66">
        <v>14633</v>
      </c>
      <c r="F119" s="66">
        <v>5562</v>
      </c>
      <c r="G119" s="27">
        <f t="shared" si="42"/>
        <v>1755.96</v>
      </c>
      <c r="H119" s="27">
        <f t="shared" si="43"/>
        <v>438.99</v>
      </c>
      <c r="I119" s="27">
        <f t="shared" si="44"/>
        <v>18000.05</v>
      </c>
      <c r="J119" s="21"/>
      <c r="K119" s="28" t="s">
        <v>17</v>
      </c>
      <c r="L119" s="29" t="s">
        <v>21</v>
      </c>
      <c r="M119" s="30" t="s">
        <v>162</v>
      </c>
    </row>
    <row r="120" spans="1:13" ht="84">
      <c r="A120" s="22">
        <v>7</v>
      </c>
      <c r="B120" s="23" t="s">
        <v>138</v>
      </c>
      <c r="C120" s="24" t="s">
        <v>20</v>
      </c>
      <c r="D120" s="43" t="s">
        <v>124</v>
      </c>
      <c r="E120" s="26">
        <v>14633</v>
      </c>
      <c r="F120" s="27">
        <v>10367</v>
      </c>
      <c r="G120" s="27">
        <f t="shared" si="42"/>
        <v>1755.96</v>
      </c>
      <c r="H120" s="27">
        <f t="shared" si="43"/>
        <v>438.99</v>
      </c>
      <c r="I120" s="27">
        <f t="shared" si="44"/>
        <v>22805.05</v>
      </c>
      <c r="J120" s="21"/>
      <c r="K120" s="28" t="s">
        <v>17</v>
      </c>
      <c r="L120" s="29" t="s">
        <v>21</v>
      </c>
      <c r="M120" s="30" t="s">
        <v>162</v>
      </c>
    </row>
    <row r="121" spans="1:13" ht="84">
      <c r="A121" s="22">
        <v>8</v>
      </c>
      <c r="B121" s="23" t="s">
        <v>139</v>
      </c>
      <c r="C121" s="24" t="s">
        <v>79</v>
      </c>
      <c r="D121" s="43" t="s">
        <v>124</v>
      </c>
      <c r="E121" s="26">
        <v>6894</v>
      </c>
      <c r="F121" s="27">
        <v>4106</v>
      </c>
      <c r="G121" s="27">
        <f t="shared" si="42"/>
        <v>827.28</v>
      </c>
      <c r="H121" s="27">
        <f t="shared" si="43"/>
        <v>206.82</v>
      </c>
      <c r="I121" s="27">
        <f t="shared" si="44"/>
        <v>9965.9</v>
      </c>
      <c r="J121" s="21"/>
      <c r="K121" s="28" t="s">
        <v>17</v>
      </c>
      <c r="L121" s="29" t="s">
        <v>39</v>
      </c>
      <c r="M121" s="30" t="s">
        <v>162</v>
      </c>
    </row>
    <row r="122" spans="1:13" ht="84">
      <c r="A122" s="22">
        <v>9</v>
      </c>
      <c r="B122" s="65" t="s">
        <v>140</v>
      </c>
      <c r="C122" s="24" t="s">
        <v>141</v>
      </c>
      <c r="D122" s="43" t="s">
        <v>124</v>
      </c>
      <c r="E122" s="66">
        <v>14633</v>
      </c>
      <c r="F122" s="66">
        <v>5367</v>
      </c>
      <c r="G122" s="27">
        <f t="shared" si="42"/>
        <v>1755.96</v>
      </c>
      <c r="H122" s="27">
        <f t="shared" si="43"/>
        <v>438.99</v>
      </c>
      <c r="I122" s="27">
        <f t="shared" si="44"/>
        <v>17805.05</v>
      </c>
      <c r="J122" s="21"/>
      <c r="K122" s="28" t="s">
        <v>17</v>
      </c>
      <c r="L122" s="29" t="s">
        <v>21</v>
      </c>
      <c r="M122" s="30" t="s">
        <v>162</v>
      </c>
    </row>
    <row r="123" spans="1:13" ht="84">
      <c r="A123" s="22">
        <v>10</v>
      </c>
      <c r="B123" s="65" t="s">
        <v>142</v>
      </c>
      <c r="C123" s="24" t="s">
        <v>72</v>
      </c>
      <c r="D123" s="43" t="s">
        <v>124</v>
      </c>
      <c r="E123" s="66">
        <v>17063</v>
      </c>
      <c r="F123" s="66">
        <v>22937</v>
      </c>
      <c r="G123" s="27">
        <f t="shared" si="42"/>
        <v>2047.56</v>
      </c>
      <c r="H123" s="27">
        <f t="shared" si="43"/>
        <v>511.89</v>
      </c>
      <c r="I123" s="27">
        <f t="shared" si="44"/>
        <v>37440.550000000003</v>
      </c>
      <c r="J123" s="21"/>
      <c r="K123" s="28" t="s">
        <v>17</v>
      </c>
      <c r="L123" s="29" t="s">
        <v>21</v>
      </c>
      <c r="M123" s="30" t="s">
        <v>162</v>
      </c>
    </row>
    <row r="124" spans="1:13" ht="84">
      <c r="A124" s="22">
        <v>11</v>
      </c>
      <c r="B124" s="23" t="s">
        <v>143</v>
      </c>
      <c r="C124" s="24" t="s">
        <v>144</v>
      </c>
      <c r="D124" s="43" t="s">
        <v>124</v>
      </c>
      <c r="E124" s="26">
        <v>17063</v>
      </c>
      <c r="F124" s="27">
        <v>12937</v>
      </c>
      <c r="G124" s="27">
        <f t="shared" si="42"/>
        <v>2047.56</v>
      </c>
      <c r="H124" s="27">
        <f t="shared" si="43"/>
        <v>511.89</v>
      </c>
      <c r="I124" s="27">
        <f t="shared" si="44"/>
        <v>27440.55</v>
      </c>
      <c r="J124" s="21"/>
      <c r="K124" s="28" t="s">
        <v>17</v>
      </c>
      <c r="L124" s="29" t="s">
        <v>21</v>
      </c>
      <c r="M124" s="30" t="s">
        <v>162</v>
      </c>
    </row>
    <row r="125" spans="1:13" ht="59.25">
      <c r="A125" s="22">
        <v>12</v>
      </c>
      <c r="B125" s="23" t="s">
        <v>145</v>
      </c>
      <c r="C125" s="24" t="s">
        <v>34</v>
      </c>
      <c r="D125" s="43" t="s">
        <v>124</v>
      </c>
      <c r="E125" s="26">
        <v>11303</v>
      </c>
      <c r="F125" s="27">
        <v>8697</v>
      </c>
      <c r="G125" s="27">
        <f t="shared" si="42"/>
        <v>1356.36</v>
      </c>
      <c r="H125" s="27">
        <f t="shared" si="43"/>
        <v>339.09</v>
      </c>
      <c r="I125" s="27">
        <f t="shared" si="44"/>
        <v>18304.55</v>
      </c>
      <c r="J125" s="21"/>
      <c r="K125" s="28" t="s">
        <v>17</v>
      </c>
      <c r="L125" s="29" t="s">
        <v>36</v>
      </c>
      <c r="M125" s="30" t="s">
        <v>162</v>
      </c>
    </row>
    <row r="126" spans="1:13" ht="59.25">
      <c r="A126" s="22">
        <v>13</v>
      </c>
      <c r="B126" s="70" t="s">
        <v>146</v>
      </c>
      <c r="C126" s="76" t="s">
        <v>34</v>
      </c>
      <c r="D126" s="43" t="s">
        <v>124</v>
      </c>
      <c r="E126" s="66">
        <v>11303</v>
      </c>
      <c r="F126" s="66">
        <v>15393</v>
      </c>
      <c r="G126" s="27">
        <f t="shared" si="42"/>
        <v>1356.36</v>
      </c>
      <c r="H126" s="27">
        <f t="shared" si="43"/>
        <v>339.09</v>
      </c>
      <c r="I126" s="27">
        <f t="shared" si="44"/>
        <v>25000.55</v>
      </c>
      <c r="J126" s="21"/>
      <c r="K126" s="28" t="s">
        <v>17</v>
      </c>
      <c r="L126" s="29" t="s">
        <v>36</v>
      </c>
      <c r="M126" s="30" t="s">
        <v>162</v>
      </c>
    </row>
    <row r="127" spans="1:13" ht="59.25">
      <c r="A127" s="22">
        <v>14</v>
      </c>
      <c r="B127" s="23" t="s">
        <v>147</v>
      </c>
      <c r="C127" s="24" t="s">
        <v>34</v>
      </c>
      <c r="D127" s="43" t="s">
        <v>124</v>
      </c>
      <c r="E127" s="26">
        <v>11303</v>
      </c>
      <c r="F127" s="27">
        <v>3697</v>
      </c>
      <c r="G127" s="27">
        <f t="shared" si="42"/>
        <v>1356.36</v>
      </c>
      <c r="H127" s="27">
        <f t="shared" si="43"/>
        <v>339.09</v>
      </c>
      <c r="I127" s="27">
        <f t="shared" si="44"/>
        <v>13304.55</v>
      </c>
      <c r="J127" s="21"/>
      <c r="K127" s="28" t="s">
        <v>17</v>
      </c>
      <c r="L127" s="29" t="s">
        <v>36</v>
      </c>
      <c r="M127" s="30" t="s">
        <v>162</v>
      </c>
    </row>
    <row r="128" spans="1:13" ht="59.25">
      <c r="A128" s="22">
        <v>15</v>
      </c>
      <c r="B128" s="23" t="s">
        <v>148</v>
      </c>
      <c r="C128" s="24" t="s">
        <v>34</v>
      </c>
      <c r="D128" s="43" t="s">
        <v>124</v>
      </c>
      <c r="E128" s="26">
        <v>11303</v>
      </c>
      <c r="F128" s="27">
        <v>5393</v>
      </c>
      <c r="G128" s="27">
        <f t="shared" si="42"/>
        <v>1356.36</v>
      </c>
      <c r="H128" s="27">
        <f t="shared" si="43"/>
        <v>339.09</v>
      </c>
      <c r="I128" s="27">
        <f t="shared" si="44"/>
        <v>15000.55</v>
      </c>
      <c r="J128" s="21"/>
      <c r="K128" s="28" t="s">
        <v>17</v>
      </c>
      <c r="L128" s="29" t="s">
        <v>36</v>
      </c>
      <c r="M128" s="30" t="s">
        <v>162</v>
      </c>
    </row>
    <row r="129" spans="1:13" ht="117">
      <c r="A129" s="22">
        <v>16</v>
      </c>
      <c r="B129" s="70" t="s">
        <v>149</v>
      </c>
      <c r="C129" s="76" t="s">
        <v>23</v>
      </c>
      <c r="D129" s="43" t="s">
        <v>124</v>
      </c>
      <c r="E129" s="66">
        <v>6894</v>
      </c>
      <c r="F129" s="66">
        <v>1106</v>
      </c>
      <c r="G129" s="27">
        <f t="shared" si="42"/>
        <v>827.28</v>
      </c>
      <c r="H129" s="27">
        <f t="shared" si="43"/>
        <v>206.82</v>
      </c>
      <c r="I129" s="27">
        <f t="shared" si="44"/>
        <v>6965.9000000000005</v>
      </c>
      <c r="J129" s="21"/>
      <c r="K129" s="28" t="s">
        <v>17</v>
      </c>
      <c r="L129" s="29" t="s">
        <v>24</v>
      </c>
      <c r="M129" s="30" t="s">
        <v>162</v>
      </c>
    </row>
    <row r="130" spans="1:13">
      <c r="A130" s="31"/>
      <c r="B130" s="71"/>
      <c r="C130" s="78"/>
      <c r="D130" s="44"/>
      <c r="E130" s="72"/>
      <c r="F130" s="72"/>
      <c r="G130" s="36"/>
      <c r="H130" s="36"/>
      <c r="I130" s="37"/>
      <c r="J130" s="21"/>
      <c r="K130" s="38"/>
      <c r="L130" s="39"/>
      <c r="M130" s="45"/>
    </row>
    <row r="131" spans="1:13">
      <c r="A131" s="31"/>
      <c r="B131" s="71"/>
      <c r="C131" s="78"/>
      <c r="D131" s="44"/>
      <c r="E131" s="72"/>
      <c r="F131" s="72"/>
      <c r="G131" s="36"/>
      <c r="H131" s="36"/>
      <c r="I131" s="37"/>
      <c r="J131" s="38"/>
      <c r="K131" s="38"/>
      <c r="L131" s="39"/>
      <c r="M131" s="45"/>
    </row>
    <row r="132" spans="1:13">
      <c r="A132" s="79" t="s">
        <v>150</v>
      </c>
      <c r="B132" s="32"/>
      <c r="C132" s="33"/>
      <c r="D132" s="46"/>
      <c r="E132" s="72"/>
      <c r="F132" s="72"/>
      <c r="G132" s="72"/>
      <c r="H132" s="72"/>
      <c r="I132" s="42"/>
      <c r="J132" s="38"/>
      <c r="K132" s="38"/>
      <c r="L132" s="47"/>
      <c r="M132" s="48"/>
    </row>
    <row r="133" spans="1:13" ht="117">
      <c r="A133" s="22">
        <v>1</v>
      </c>
      <c r="B133" s="23" t="s">
        <v>151</v>
      </c>
      <c r="C133" s="24" t="s">
        <v>23</v>
      </c>
      <c r="D133" s="43" t="s">
        <v>124</v>
      </c>
      <c r="E133" s="26">
        <v>6894</v>
      </c>
      <c r="F133" s="27">
        <v>6141</v>
      </c>
      <c r="G133" s="27">
        <f>+E133*0.12</f>
        <v>827.28</v>
      </c>
      <c r="H133" s="27">
        <f>+E133*0.03</f>
        <v>206.82</v>
      </c>
      <c r="I133" s="27">
        <f>+E133+F133-G133-H133</f>
        <v>12000.9</v>
      </c>
      <c r="J133" s="21"/>
      <c r="K133" s="28" t="s">
        <v>17</v>
      </c>
      <c r="L133" s="29" t="s">
        <v>24</v>
      </c>
      <c r="M133" s="30" t="s">
        <v>162</v>
      </c>
    </row>
    <row r="134" spans="1:13" ht="117">
      <c r="A134" s="22">
        <v>2</v>
      </c>
      <c r="B134" s="23" t="s">
        <v>152</v>
      </c>
      <c r="C134" s="24" t="s">
        <v>23</v>
      </c>
      <c r="D134" s="43" t="s">
        <v>124</v>
      </c>
      <c r="E134" s="26">
        <v>6894</v>
      </c>
      <c r="F134" s="27">
        <v>3106</v>
      </c>
      <c r="G134" s="27">
        <f t="shared" ref="G134:G142" si="45">+E134*0.12</f>
        <v>827.28</v>
      </c>
      <c r="H134" s="27">
        <f t="shared" ref="H134:H142" si="46">+E134*0.03</f>
        <v>206.82</v>
      </c>
      <c r="I134" s="27">
        <f t="shared" ref="I134:I142" si="47">+E134+F134-G134-H134</f>
        <v>8965.9</v>
      </c>
      <c r="J134" s="21"/>
      <c r="K134" s="28" t="s">
        <v>17</v>
      </c>
      <c r="L134" s="29" t="s">
        <v>24</v>
      </c>
      <c r="M134" s="30" t="s">
        <v>162</v>
      </c>
    </row>
    <row r="135" spans="1:13" ht="84">
      <c r="A135" s="22">
        <v>3</v>
      </c>
      <c r="B135" s="23" t="s">
        <v>153</v>
      </c>
      <c r="C135" s="24" t="s">
        <v>20</v>
      </c>
      <c r="D135" s="43" t="s">
        <v>124</v>
      </c>
      <c r="E135" s="26">
        <v>14633</v>
      </c>
      <c r="F135" s="27">
        <v>7562</v>
      </c>
      <c r="G135" s="27">
        <f t="shared" si="45"/>
        <v>1755.96</v>
      </c>
      <c r="H135" s="27">
        <f t="shared" si="46"/>
        <v>438.99</v>
      </c>
      <c r="I135" s="27">
        <f t="shared" si="47"/>
        <v>20000.05</v>
      </c>
      <c r="J135" s="21"/>
      <c r="K135" s="28" t="s">
        <v>17</v>
      </c>
      <c r="L135" s="29" t="s">
        <v>21</v>
      </c>
      <c r="M135" s="30" t="s">
        <v>162</v>
      </c>
    </row>
    <row r="136" spans="1:13" ht="59.25">
      <c r="A136" s="22">
        <v>4</v>
      </c>
      <c r="B136" s="23" t="s">
        <v>154</v>
      </c>
      <c r="C136" s="24" t="s">
        <v>34</v>
      </c>
      <c r="D136" s="43" t="s">
        <v>124</v>
      </c>
      <c r="E136" s="26">
        <v>11303</v>
      </c>
      <c r="F136" s="27">
        <v>5392</v>
      </c>
      <c r="G136" s="27">
        <f t="shared" si="45"/>
        <v>1356.36</v>
      </c>
      <c r="H136" s="27">
        <f t="shared" si="46"/>
        <v>339.09</v>
      </c>
      <c r="I136" s="27">
        <f t="shared" si="47"/>
        <v>14999.55</v>
      </c>
      <c r="J136" s="21"/>
      <c r="K136" s="28" t="s">
        <v>17</v>
      </c>
      <c r="L136" s="29" t="s">
        <v>36</v>
      </c>
      <c r="M136" s="30" t="s">
        <v>162</v>
      </c>
    </row>
    <row r="137" spans="1:13" ht="84">
      <c r="A137" s="22">
        <v>5</v>
      </c>
      <c r="B137" s="65" t="s">
        <v>155</v>
      </c>
      <c r="C137" s="24" t="s">
        <v>38</v>
      </c>
      <c r="D137" s="43" t="s">
        <v>124</v>
      </c>
      <c r="E137" s="66">
        <v>2359</v>
      </c>
      <c r="F137" s="66">
        <v>15641</v>
      </c>
      <c r="G137" s="27">
        <f t="shared" si="45"/>
        <v>283.08</v>
      </c>
      <c r="H137" s="27">
        <f t="shared" si="46"/>
        <v>70.77</v>
      </c>
      <c r="I137" s="27">
        <f t="shared" si="47"/>
        <v>17646.149999999998</v>
      </c>
      <c r="J137" s="21"/>
      <c r="K137" s="28" t="s">
        <v>17</v>
      </c>
      <c r="L137" s="29" t="s">
        <v>39</v>
      </c>
      <c r="M137" s="30" t="s">
        <v>162</v>
      </c>
    </row>
    <row r="138" spans="1:13" ht="59.25">
      <c r="A138" s="22">
        <v>6</v>
      </c>
      <c r="B138" s="23" t="s">
        <v>156</v>
      </c>
      <c r="C138" s="24" t="s">
        <v>34</v>
      </c>
      <c r="D138" s="43" t="s">
        <v>124</v>
      </c>
      <c r="E138" s="26">
        <v>11303</v>
      </c>
      <c r="F138" s="27">
        <v>4393</v>
      </c>
      <c r="G138" s="27">
        <f t="shared" si="45"/>
        <v>1356.36</v>
      </c>
      <c r="H138" s="27">
        <f t="shared" si="46"/>
        <v>339.09</v>
      </c>
      <c r="I138" s="27">
        <f t="shared" si="47"/>
        <v>14000.55</v>
      </c>
      <c r="J138" s="21"/>
      <c r="K138" s="28" t="s">
        <v>17</v>
      </c>
      <c r="L138" s="29" t="s">
        <v>36</v>
      </c>
      <c r="M138" s="30" t="s">
        <v>162</v>
      </c>
    </row>
    <row r="139" spans="1:13" ht="84">
      <c r="A139" s="22">
        <v>7</v>
      </c>
      <c r="B139" s="23" t="s">
        <v>157</v>
      </c>
      <c r="C139" s="24" t="s">
        <v>158</v>
      </c>
      <c r="D139" s="43" t="s">
        <v>124</v>
      </c>
      <c r="E139" s="26">
        <v>5250</v>
      </c>
      <c r="F139" s="27">
        <v>2538</v>
      </c>
      <c r="G139" s="27">
        <f t="shared" si="45"/>
        <v>630</v>
      </c>
      <c r="H139" s="27">
        <f t="shared" si="46"/>
        <v>157.5</v>
      </c>
      <c r="I139" s="27">
        <f t="shared" si="47"/>
        <v>7000.5</v>
      </c>
      <c r="J139" s="21"/>
      <c r="K139" s="28" t="s">
        <v>17</v>
      </c>
      <c r="L139" s="29" t="s">
        <v>39</v>
      </c>
      <c r="M139" s="30" t="s">
        <v>162</v>
      </c>
    </row>
    <row r="140" spans="1:13" ht="84">
      <c r="A140" s="22">
        <v>8</v>
      </c>
      <c r="B140" s="23" t="s">
        <v>159</v>
      </c>
      <c r="C140" s="24" t="s">
        <v>20</v>
      </c>
      <c r="D140" s="43" t="s">
        <v>124</v>
      </c>
      <c r="E140" s="26">
        <v>14633</v>
      </c>
      <c r="F140" s="27">
        <v>5562</v>
      </c>
      <c r="G140" s="27">
        <f t="shared" si="45"/>
        <v>1755.96</v>
      </c>
      <c r="H140" s="27">
        <f t="shared" si="46"/>
        <v>438.99</v>
      </c>
      <c r="I140" s="27">
        <f t="shared" si="47"/>
        <v>18000.05</v>
      </c>
      <c r="J140" s="21"/>
      <c r="K140" s="28" t="s">
        <v>17</v>
      </c>
      <c r="L140" s="29" t="s">
        <v>21</v>
      </c>
      <c r="M140" s="30" t="s">
        <v>162</v>
      </c>
    </row>
    <row r="141" spans="1:13" ht="117">
      <c r="A141" s="22">
        <v>9</v>
      </c>
      <c r="B141" s="70" t="s">
        <v>160</v>
      </c>
      <c r="C141" s="76" t="s">
        <v>23</v>
      </c>
      <c r="D141" s="43" t="s">
        <v>124</v>
      </c>
      <c r="E141" s="66">
        <v>6894</v>
      </c>
      <c r="F141" s="66">
        <v>14141</v>
      </c>
      <c r="G141" s="27">
        <f t="shared" si="45"/>
        <v>827.28</v>
      </c>
      <c r="H141" s="27">
        <f t="shared" si="46"/>
        <v>206.82</v>
      </c>
      <c r="I141" s="27">
        <f t="shared" si="47"/>
        <v>20000.900000000001</v>
      </c>
      <c r="J141" s="21"/>
      <c r="K141" s="28" t="s">
        <v>17</v>
      </c>
      <c r="L141" s="29" t="s">
        <v>24</v>
      </c>
      <c r="M141" s="30" t="s">
        <v>162</v>
      </c>
    </row>
    <row r="142" spans="1:13" ht="84">
      <c r="A142" s="22">
        <v>10</v>
      </c>
      <c r="B142" s="23" t="s">
        <v>161</v>
      </c>
      <c r="C142" s="24" t="s">
        <v>20</v>
      </c>
      <c r="D142" s="43" t="s">
        <v>124</v>
      </c>
      <c r="E142" s="26">
        <v>14633</v>
      </c>
      <c r="F142" s="27">
        <v>10367</v>
      </c>
      <c r="G142" s="27">
        <f t="shared" si="45"/>
        <v>1755.96</v>
      </c>
      <c r="H142" s="27">
        <f t="shared" si="46"/>
        <v>438.99</v>
      </c>
      <c r="I142" s="27">
        <f t="shared" si="47"/>
        <v>22805.05</v>
      </c>
      <c r="J142" s="21"/>
      <c r="K142" s="28" t="s">
        <v>17</v>
      </c>
      <c r="L142" s="29" t="s">
        <v>21</v>
      </c>
      <c r="M142" s="30" t="s">
        <v>162</v>
      </c>
    </row>
  </sheetData>
  <mergeCells count="1">
    <mergeCell ref="A1:M1"/>
  </mergeCells>
  <pageMargins left="0.70866141732283472" right="0.70866141732283472" top="0.74803149606299213" bottom="0.74803149606299213" header="0.31496062992125984" footer="0.31496062992125984"/>
  <pageSetup orientation="landscape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2017-01-16T21:44:57Z</cp:lastPrinted>
  <dcterms:created xsi:type="dcterms:W3CDTF">2017-01-09T22:29:50Z</dcterms:created>
  <dcterms:modified xsi:type="dcterms:W3CDTF">2017-01-16T21:58:09Z</dcterms:modified>
</cp:coreProperties>
</file>