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payan\Desktop\"/>
    </mc:Choice>
  </mc:AlternateContent>
  <bookViews>
    <workbookView xWindow="0" yWindow="0" windowWidth="21600" windowHeight="9345"/>
  </bookViews>
  <sheets>
    <sheet name="PERCEPCIONES DIPUTADOS" sheetId="5" r:id="rId1"/>
    <sheet name="MESA DIRECTIVA- COORDINADORES " sheetId="7" r:id="rId2"/>
    <sheet name="Hoja2" sheetId="8" r:id="rId3"/>
  </sheets>
  <definedNames>
    <definedName name="_xlnm.Print_Area" localSheetId="0">'PERCEPCIONES DIPUTADOS'!$A$1:$Y$53</definedName>
  </definedNames>
  <calcPr calcId="152511"/>
</workbook>
</file>

<file path=xl/calcChain.xml><?xml version="1.0" encoding="utf-8"?>
<calcChain xmlns="http://schemas.openxmlformats.org/spreadsheetml/2006/main">
  <c r="R47" i="5" l="1"/>
  <c r="Q47" i="5"/>
  <c r="O47" i="5"/>
  <c r="X36" i="5" l="1"/>
  <c r="W36" i="5"/>
  <c r="U36" i="5"/>
  <c r="T36" i="5"/>
  <c r="K36" i="5"/>
  <c r="J36" i="5"/>
  <c r="I36" i="5"/>
  <c r="H36" i="5"/>
  <c r="X35" i="5"/>
  <c r="W35" i="5"/>
  <c r="U35" i="5"/>
  <c r="T35" i="5"/>
  <c r="K35" i="5"/>
  <c r="J35" i="5"/>
  <c r="I35" i="5"/>
  <c r="H35" i="5"/>
  <c r="X34" i="5"/>
  <c r="W34" i="5"/>
  <c r="U34" i="5"/>
  <c r="T34" i="5"/>
  <c r="K34" i="5"/>
  <c r="J34" i="5"/>
  <c r="I34" i="5"/>
  <c r="H34" i="5"/>
  <c r="X33" i="5"/>
  <c r="W33" i="5"/>
  <c r="U33" i="5"/>
  <c r="T33" i="5"/>
  <c r="K33" i="5"/>
  <c r="J33" i="5"/>
  <c r="I33" i="5"/>
  <c r="H33" i="5"/>
  <c r="X41" i="5"/>
  <c r="W41" i="5"/>
  <c r="U41" i="5"/>
  <c r="T41" i="5"/>
  <c r="K41" i="5"/>
  <c r="J41" i="5"/>
  <c r="I41" i="5"/>
  <c r="H41" i="5"/>
  <c r="X26" i="5"/>
  <c r="W26" i="5"/>
  <c r="U26" i="5"/>
  <c r="T26" i="5"/>
  <c r="K26" i="5"/>
  <c r="J26" i="5"/>
  <c r="I26" i="5"/>
  <c r="H26" i="5"/>
  <c r="X25" i="5"/>
  <c r="W25" i="5"/>
  <c r="U25" i="5"/>
  <c r="T25" i="5"/>
  <c r="K25" i="5"/>
  <c r="J25" i="5"/>
  <c r="I25" i="5"/>
  <c r="H25" i="5"/>
  <c r="X24" i="5"/>
  <c r="W24" i="5"/>
  <c r="U24" i="5"/>
  <c r="T24" i="5"/>
  <c r="K24" i="5"/>
  <c r="J24" i="5"/>
  <c r="I24" i="5"/>
  <c r="H24" i="5"/>
  <c r="X22" i="5"/>
  <c r="W22" i="5"/>
  <c r="U22" i="5"/>
  <c r="T22" i="5"/>
  <c r="K22" i="5"/>
  <c r="J22" i="5"/>
  <c r="I22" i="5"/>
  <c r="H22" i="5"/>
  <c r="X21" i="5"/>
  <c r="W21" i="5"/>
  <c r="U21" i="5"/>
  <c r="T21" i="5"/>
  <c r="K21" i="5"/>
  <c r="J21" i="5"/>
  <c r="I21" i="5"/>
  <c r="H21" i="5"/>
  <c r="X20" i="5"/>
  <c r="W20" i="5"/>
  <c r="U20" i="5"/>
  <c r="T20" i="5"/>
  <c r="K20" i="5"/>
  <c r="J20" i="5"/>
  <c r="I20" i="5"/>
  <c r="H20" i="5"/>
  <c r="X19" i="5"/>
  <c r="W19" i="5"/>
  <c r="U19" i="5"/>
  <c r="T19" i="5"/>
  <c r="K19" i="5"/>
  <c r="J19" i="5"/>
  <c r="I19" i="5"/>
  <c r="H19" i="5"/>
  <c r="L20" i="5" l="1"/>
  <c r="L21" i="5"/>
  <c r="M21" i="5" s="1"/>
  <c r="L22" i="5"/>
  <c r="M22" i="5" s="1"/>
  <c r="L36" i="5"/>
  <c r="M36" i="5" s="1"/>
  <c r="L19" i="5"/>
  <c r="M19" i="5" s="1"/>
  <c r="L24" i="5"/>
  <c r="M24" i="5" s="1"/>
  <c r="L26" i="5"/>
  <c r="M26" i="5" s="1"/>
  <c r="L34" i="5"/>
  <c r="M34" i="5" s="1"/>
  <c r="L25" i="5"/>
  <c r="M25" i="5" s="1"/>
  <c r="L41" i="5"/>
  <c r="M41" i="5" s="1"/>
  <c r="L33" i="5"/>
  <c r="M33" i="5" s="1"/>
  <c r="L35" i="5"/>
  <c r="M35" i="5" s="1"/>
  <c r="M20" i="5"/>
  <c r="K42" i="5"/>
  <c r="K23" i="5"/>
  <c r="K46" i="5"/>
  <c r="K39" i="5"/>
  <c r="K38" i="5"/>
  <c r="K44" i="5"/>
  <c r="K31" i="5"/>
  <c r="K30" i="5"/>
  <c r="K29" i="5"/>
  <c r="K28" i="5"/>
  <c r="K8" i="5"/>
  <c r="K9" i="5"/>
  <c r="K10" i="5"/>
  <c r="K11" i="5"/>
  <c r="K12" i="5"/>
  <c r="K13" i="5"/>
  <c r="K14" i="5"/>
  <c r="K15" i="5"/>
  <c r="K16" i="5"/>
  <c r="K17" i="5"/>
  <c r="K7" i="5"/>
  <c r="U28" i="5"/>
  <c r="X7" i="5"/>
  <c r="I7" i="5"/>
  <c r="H7" i="5"/>
  <c r="X42" i="5"/>
  <c r="W42" i="5"/>
  <c r="U42" i="5"/>
  <c r="T42" i="5"/>
  <c r="X23" i="5"/>
  <c r="W23" i="5"/>
  <c r="U23" i="5"/>
  <c r="T23" i="5"/>
  <c r="X46" i="5"/>
  <c r="W46" i="5"/>
  <c r="U46" i="5"/>
  <c r="T46" i="5"/>
  <c r="X39" i="5"/>
  <c r="W39" i="5"/>
  <c r="U39" i="5"/>
  <c r="T39" i="5"/>
  <c r="X38" i="5"/>
  <c r="W38" i="5"/>
  <c r="U38" i="5"/>
  <c r="T38" i="5"/>
  <c r="X44" i="5"/>
  <c r="W44" i="5"/>
  <c r="U44" i="5"/>
  <c r="T44" i="5"/>
  <c r="X31" i="5"/>
  <c r="W31" i="5"/>
  <c r="U31" i="5"/>
  <c r="T31" i="5"/>
  <c r="X30" i="5"/>
  <c r="W30" i="5"/>
  <c r="U30" i="5"/>
  <c r="T30" i="5"/>
  <c r="X29" i="5"/>
  <c r="W29" i="5"/>
  <c r="U29" i="5"/>
  <c r="T29" i="5"/>
  <c r="X28" i="5"/>
  <c r="W28" i="5"/>
  <c r="T28" i="5"/>
  <c r="T8" i="5"/>
  <c r="U8" i="5"/>
  <c r="W8" i="5"/>
  <c r="X8" i="5"/>
  <c r="T9" i="5"/>
  <c r="U9" i="5"/>
  <c r="W9" i="5"/>
  <c r="X9" i="5"/>
  <c r="T10" i="5"/>
  <c r="U10" i="5"/>
  <c r="W10" i="5"/>
  <c r="X10" i="5"/>
  <c r="T11" i="5"/>
  <c r="U11" i="5"/>
  <c r="W11" i="5"/>
  <c r="X11" i="5"/>
  <c r="T12" i="5"/>
  <c r="U12" i="5"/>
  <c r="W12" i="5"/>
  <c r="X12" i="5"/>
  <c r="T13" i="5"/>
  <c r="U13" i="5"/>
  <c r="W13" i="5"/>
  <c r="X13" i="5"/>
  <c r="T14" i="5"/>
  <c r="U14" i="5"/>
  <c r="W14" i="5"/>
  <c r="X14" i="5"/>
  <c r="T15" i="5"/>
  <c r="U15" i="5"/>
  <c r="W15" i="5"/>
  <c r="X15" i="5"/>
  <c r="T16" i="5"/>
  <c r="U16" i="5"/>
  <c r="W16" i="5"/>
  <c r="X16" i="5"/>
  <c r="T17" i="5"/>
  <c r="U17" i="5"/>
  <c r="W17" i="5"/>
  <c r="X17" i="5"/>
  <c r="W7" i="5"/>
  <c r="U7" i="5"/>
  <c r="T7" i="5"/>
  <c r="V47" i="5"/>
  <c r="G47" i="5"/>
  <c r="F47" i="5"/>
  <c r="E47" i="5"/>
  <c r="D47" i="5"/>
  <c r="C47" i="5"/>
  <c r="B47" i="5"/>
  <c r="J42" i="5"/>
  <c r="I42" i="5"/>
  <c r="H42" i="5"/>
  <c r="J23" i="5"/>
  <c r="I23" i="5"/>
  <c r="H23" i="5"/>
  <c r="J46" i="5"/>
  <c r="I46" i="5"/>
  <c r="H46" i="5"/>
  <c r="J39" i="5"/>
  <c r="I39" i="5"/>
  <c r="H39" i="5"/>
  <c r="J38" i="5"/>
  <c r="I38" i="5"/>
  <c r="H38" i="5"/>
  <c r="J44" i="5"/>
  <c r="I44" i="5"/>
  <c r="H44" i="5"/>
  <c r="J31" i="5"/>
  <c r="I31" i="5"/>
  <c r="H31" i="5"/>
  <c r="J30" i="5"/>
  <c r="I30" i="5"/>
  <c r="H30" i="5"/>
  <c r="J29" i="5"/>
  <c r="I29" i="5"/>
  <c r="H29" i="5"/>
  <c r="J28" i="5"/>
  <c r="I28" i="5"/>
  <c r="H28" i="5"/>
  <c r="J17" i="5"/>
  <c r="I17" i="5"/>
  <c r="H17" i="5"/>
  <c r="J16" i="5"/>
  <c r="I16" i="5"/>
  <c r="J15" i="5"/>
  <c r="I15" i="5"/>
  <c r="H15" i="5"/>
  <c r="J14" i="5"/>
  <c r="I14" i="5"/>
  <c r="J13" i="5"/>
  <c r="I13" i="5"/>
  <c r="H13" i="5"/>
  <c r="J12" i="5"/>
  <c r="I12" i="5"/>
  <c r="J11" i="5"/>
  <c r="I11" i="5"/>
  <c r="H11" i="5"/>
  <c r="J10" i="5"/>
  <c r="I10" i="5"/>
  <c r="J9" i="5"/>
  <c r="I9" i="5"/>
  <c r="H9" i="5"/>
  <c r="J8" i="5"/>
  <c r="I8" i="5"/>
  <c r="J7" i="5"/>
  <c r="L7" i="5" l="1"/>
  <c r="X47" i="5"/>
  <c r="U47" i="5"/>
  <c r="L29" i="5"/>
  <c r="M29" i="5" s="1"/>
  <c r="L31" i="5"/>
  <c r="M31" i="5" s="1"/>
  <c r="L44" i="5"/>
  <c r="M44" i="5" s="1"/>
  <c r="L39" i="5"/>
  <c r="M39" i="5" s="1"/>
  <c r="W47" i="5"/>
  <c r="L28" i="5"/>
  <c r="M28" i="5" s="1"/>
  <c r="L30" i="5"/>
  <c r="M30" i="5" s="1"/>
  <c r="L38" i="5"/>
  <c r="M38" i="5" s="1"/>
  <c r="L46" i="5"/>
  <c r="M46" i="5" s="1"/>
  <c r="I47" i="5"/>
  <c r="K47" i="5"/>
  <c r="L11" i="5"/>
  <c r="M11" i="5" s="1"/>
  <c r="L15" i="5"/>
  <c r="M15" i="5" s="1"/>
  <c r="T47" i="5"/>
  <c r="L9" i="5"/>
  <c r="M9" i="5" s="1"/>
  <c r="L13" i="5"/>
  <c r="M13" i="5" s="1"/>
  <c r="L17" i="5"/>
  <c r="M17" i="5" s="1"/>
  <c r="H8" i="5"/>
  <c r="H10" i="5"/>
  <c r="L10" i="5"/>
  <c r="H12" i="5"/>
  <c r="L12" i="5"/>
  <c r="H14" i="5"/>
  <c r="L14" i="5"/>
  <c r="H16" i="5"/>
  <c r="L16" i="5"/>
  <c r="L42" i="5"/>
  <c r="M42" i="5" s="1"/>
  <c r="J47" i="5"/>
  <c r="L8" i="5"/>
  <c r="L23" i="5"/>
  <c r="M23" i="5" s="1"/>
  <c r="M8" i="5" l="1"/>
  <c r="L47" i="5"/>
  <c r="M7" i="5"/>
  <c r="M16" i="5"/>
  <c r="M14" i="5"/>
  <c r="M12" i="5"/>
  <c r="M10" i="5"/>
  <c r="H47" i="5"/>
  <c r="M47" i="5" l="1"/>
</calcChain>
</file>

<file path=xl/sharedStrings.xml><?xml version="1.0" encoding="utf-8"?>
<sst xmlns="http://schemas.openxmlformats.org/spreadsheetml/2006/main" count="138" uniqueCount="111">
  <si>
    <t xml:space="preserve">P E R C E P C I O N E S  </t>
  </si>
  <si>
    <t xml:space="preserve">D E D U C C I O N E S </t>
  </si>
  <si>
    <t>NOMBRE</t>
  </si>
  <si>
    <t>DIETA</t>
  </si>
  <si>
    <t>BONO DE PRODUCTIVIDAD</t>
  </si>
  <si>
    <t>COMPENSACION</t>
  </si>
  <si>
    <t>SUBVENCIONES</t>
  </si>
  <si>
    <t>FONDO DE AHORRO</t>
  </si>
  <si>
    <t>MESA DIRECTIVA</t>
  </si>
  <si>
    <t>COORDINADORES</t>
  </si>
  <si>
    <t>SUBCOORDINADORES</t>
  </si>
  <si>
    <t>TOTAL PERCEPCIONES BRUTAS</t>
  </si>
  <si>
    <t>TOTAL DEDUCCIONES</t>
  </si>
  <si>
    <t>PERCEPCIONES NETAS</t>
  </si>
  <si>
    <t>PERIODICIDAD</t>
  </si>
  <si>
    <t>MENSUAL</t>
  </si>
  <si>
    <t>P A N</t>
  </si>
  <si>
    <t>P R I</t>
  </si>
  <si>
    <t>P A N A L</t>
  </si>
  <si>
    <t>P T</t>
  </si>
  <si>
    <t>PVE</t>
  </si>
  <si>
    <t>MORENA</t>
  </si>
  <si>
    <t>MC</t>
  </si>
  <si>
    <t>ENCUENTRO SOCIAL</t>
  </si>
  <si>
    <t>SUMATORIA</t>
  </si>
  <si>
    <t xml:space="preserve"> PRIMA VACACIONAL S/DIETA</t>
  </si>
  <si>
    <t xml:space="preserve">GRATIF. ANUAL S/DIETA </t>
  </si>
  <si>
    <t xml:space="preserve">GRATIF. ANUAL S/COMPENSACION </t>
  </si>
  <si>
    <t xml:space="preserve">PRIMA VACACIONAL S/COMPENSACION </t>
  </si>
  <si>
    <t>PERCEPCIONES ANUALES</t>
  </si>
  <si>
    <t xml:space="preserve">IMPUESTOS </t>
  </si>
  <si>
    <t>(2)</t>
  </si>
  <si>
    <t>(1)</t>
  </si>
  <si>
    <t>(3)</t>
  </si>
  <si>
    <t xml:space="preserve"> 40 DIAS AL AÑO</t>
  </si>
  <si>
    <t xml:space="preserve"> 20 DIAS AL AÑO</t>
  </si>
  <si>
    <t>20 DIAS AL AÑO</t>
  </si>
  <si>
    <t xml:space="preserve"> SERVICIO MEDICO</t>
  </si>
  <si>
    <t xml:space="preserve"> FONDO PROPIO</t>
  </si>
  <si>
    <t>ANUAL         (15 DE DICIEMBRE)</t>
  </si>
  <si>
    <t>PERCEPCIONES GRAVABLES</t>
  </si>
  <si>
    <t>LA PRESTACIÓN DE FONDO DE AHORRO PERMANECE EN UNA CUENTA DE INVERSION Y  ES ENTREGADA A CADA UNO DE LOS DIPUTADOS AL TERMINO DE LA LEGISLATURA.</t>
  </si>
  <si>
    <t xml:space="preserve">MESA DIRECTIVA </t>
  </si>
  <si>
    <t xml:space="preserve">Los C. Diputados que pertenecen a la mesa directiva adicionalmente perciben los días 15 de cada mes un importe mensual  de acuerdo al cargo, tal como se detalla: </t>
  </si>
  <si>
    <t>CARGO</t>
  </si>
  <si>
    <t>Presidente</t>
  </si>
  <si>
    <t>1er Vicepresidente</t>
  </si>
  <si>
    <t>2do Vicepresidente</t>
  </si>
  <si>
    <t>1er Secretario</t>
  </si>
  <si>
    <t>2do Secretario</t>
  </si>
  <si>
    <t>1ro Prosecretario</t>
  </si>
  <si>
    <t>2do Prosecretario</t>
  </si>
  <si>
    <t>3ro Prosecretario</t>
  </si>
  <si>
    <t>4to Prosecretario</t>
  </si>
  <si>
    <t>APOYO A COORDINARES Y SUBCOORDINADORES .</t>
  </si>
  <si>
    <t>Los C. Diputados coordinadores y subcoordinadores de un Grupo Parlamentario tienen una percepción adicional mensual otorgada los primeros  10 días de cada mes y es calculada de acuerdo al número de diputados de cada Grupo Parlamentario,  tal como se detalla:</t>
  </si>
  <si>
    <t>Coordinador del Grupo parlamentario del P.A.N</t>
  </si>
  <si>
    <t>Coordinador del Grupo parlamentario del P.R.I</t>
  </si>
  <si>
    <t>Coordinador del Grupo parlamentario del P.T.</t>
  </si>
  <si>
    <t>Coordinador del Grupo parlamentario MORENA</t>
  </si>
  <si>
    <t>Sub coordinador del Grupo parlamentario del P.A.N</t>
  </si>
  <si>
    <t>Sub coordinador del Grupo parlamentario del P.R.I</t>
  </si>
  <si>
    <t>Sub coordinador del Grupo parlamentario del P.T.</t>
  </si>
  <si>
    <t>Sub coordinador del Grupo parlamentario MORENA</t>
  </si>
  <si>
    <t>Dip. Patricia Gloria Jurado Alonso</t>
  </si>
  <si>
    <t>Dip. Jesús Villarreal Macías</t>
  </si>
  <si>
    <t>Dip. Georgina Alejandra Bujanda Rios</t>
  </si>
  <si>
    <t>Dip. Jorge Carlos Soto Prieto</t>
  </si>
  <si>
    <t>Dip. Miguel Francisco La Torre Sáenz</t>
  </si>
  <si>
    <t>Dip. Lic. Blanca Gámez Gutiérrez</t>
  </si>
  <si>
    <t>Dip. Carmen Rocío González Alonso</t>
  </si>
  <si>
    <t>Dip. Jesús Alberto Valenciano García</t>
  </si>
  <si>
    <t>Dip. Luis Alberto Aguilar Lozoya</t>
  </si>
  <si>
    <t>Dip. Lic. Fernando Álvarez Monje</t>
  </si>
  <si>
    <t>Dip. Marisela Terrazas Muñoz</t>
  </si>
  <si>
    <t>Dip. Jesús Velázquez Rodríguez</t>
  </si>
  <si>
    <t>Dip. Anna Elizabeth Chávez Mata</t>
  </si>
  <si>
    <t>Dip. Omar Bazán Flores</t>
  </si>
  <si>
    <t>Dip. Rosa Isela Gaytán Díaz</t>
  </si>
  <si>
    <t>Dip. Amelia Deyanira Ozaeta Díaz</t>
  </si>
  <si>
    <t>Dip. Rubén Aguilar Jiménez</t>
  </si>
  <si>
    <t>Dip. Janet Francis Mendoza Berber</t>
  </si>
  <si>
    <t>Dip. Ana Carmen Estrada García</t>
  </si>
  <si>
    <t>Dip. Benjamín Carrera Chávez</t>
  </si>
  <si>
    <t>Dip. Gustavo De la Rosa Hickerson</t>
  </si>
  <si>
    <t>Dip. Leticia Ochoa Martínez</t>
  </si>
  <si>
    <t>Dip. Francisco Humberto Chávez Herrera</t>
  </si>
  <si>
    <t>Dip. Lourdes Beatriz Valle Armendáriz</t>
  </si>
  <si>
    <t>Dip. Miguel Ángel Colunga Martínez</t>
  </si>
  <si>
    <t>Dip. Alejandro Gloria González</t>
  </si>
  <si>
    <t>Dip. Rocio Guadalupe Sarmiento Rufino</t>
  </si>
  <si>
    <t>Dip. Lorenzo Arturo Parga Amado</t>
  </si>
  <si>
    <t>Dip. Martha Josefina Lemus Gurrola</t>
  </si>
  <si>
    <t>Dip. Marisela Sáenz Moriel</t>
  </si>
  <si>
    <t>Dip. Misael Máynez Cano</t>
  </si>
  <si>
    <t>Dip. Obed Lara Chávez</t>
  </si>
  <si>
    <t>Dip. René Frías Bencomo</t>
  </si>
  <si>
    <t>APOYO GESTORIA</t>
  </si>
  <si>
    <t>APOYO DISTRITAL</t>
  </si>
  <si>
    <t>(4)</t>
  </si>
  <si>
    <t>(5)</t>
  </si>
  <si>
    <t>Coordinador del Grupo parlamentario Encuentro Social</t>
  </si>
  <si>
    <t>Sub coordinador del Grupo parlamentario Encuentro Social</t>
  </si>
  <si>
    <t>Sub coordinador del Grupo parlamentario Movimiento Ciudadano</t>
  </si>
  <si>
    <t>Coordinador del Grupo parlamentario Movimiento Ciudadano</t>
  </si>
  <si>
    <t>EL APOYO DE GESTORIA NO FORMA PARTE DE LA PERCEPCION MENSUAL DE LOS DIPUTADOS (AS), LO RECIBEN COMO APOYO ECONOMICO PARA LABORES DE GESTORIA QUE REALIZAN EN SU CARÁCTER DE REPRESENTANTES POPULARES.</t>
  </si>
  <si>
    <t>EL APOYO DE DISTRITAL NO FORMA PARTE DE LA PERCEPCION MENSUAL DE LOS DIPUTADOS (AS), LO RECIBEN COMO APOYO ECONOMICO PARA EL DESEMPEÑO DE FUNCIONES. LEGISLATIVAS</t>
  </si>
  <si>
    <t>APOYOS</t>
  </si>
  <si>
    <t xml:space="preserve">EL CALCULO DE IMPUESTOS SE LLEVA A CABO POR LA DIRECCION DE CONTABILIDAD DE GOBIERNO DEL ESTADO DE LA SIGUIENTE MANERA: SE INTEGRAN TODAS LAS PERCEPCIONES QUE VA A RECIBIR EL SERVIDOR PÚBLICO DURANTE UN EJERCICIO FISCAL QUE ESTAN GRAVADAS PARA EFECTOS DEL IMPUESTO SOBRE LA RENTA  Y SE LE APLICA LA TARIFA ANUAL DE ISR, </t>
  </si>
  <si>
    <t>IMPORTE QUE  SE DIVIDE EN LAS VEINTICUATRO QUINCENAS DEL EJERCICIO, DANDO COMO RESULTADO EL IMPUESTO A PAGAR, MISMO QUE PODRA VARIAR SE DE DA UN AUMENTO EN LAS PERCEPCIONES GRAVABLES.</t>
  </si>
  <si>
    <t>PERCEPCIONES 2018 DE LOS C. DIPUTADOS DE LA LXVI LEGISLATURA DEL H. CONGRESO DEL ESTADO DE CHIHUAHUA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</si>
</sst>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8" formatCode="&quot;$&quot;#,##0.00;[Red]\-&quot;$&quot;#,##0.00"/>
  </numFmts>
  <fonts count="21" x14ac:knownFonts="1">
    <font>
      <sz val="11"/>
      <color theme="1"/>
      <name val="Calibri"/>
      <family val="2"/>
      <scheme val="minor"/>
    </font>
    <font>
      <b/>
      <sz val="10"/>
      <color theme="1"/>
      <name val="Calibri"/>
      <family val="2"/>
      <scheme val="minor"/>
    </font>
    <font>
      <b/>
      <sz val="8"/>
      <color indexed="10"/>
      <name val="Arial Unicode MS"/>
      <family val="2"/>
    </font>
    <font>
      <b/>
      <sz val="8"/>
      <color theme="1"/>
      <name val="Calibri"/>
      <family val="2"/>
      <scheme val="minor"/>
    </font>
    <font>
      <sz val="8"/>
      <color theme="1"/>
      <name val="Calibri"/>
      <family val="2"/>
      <scheme val="minor"/>
    </font>
    <font>
      <b/>
      <sz val="8"/>
      <name val="Calibri"/>
      <family val="2"/>
      <scheme val="minor"/>
    </font>
    <font>
      <b/>
      <u/>
      <sz val="8"/>
      <color indexed="18"/>
      <name val="Arial Unicode MS"/>
      <family val="2"/>
    </font>
    <font>
      <sz val="8"/>
      <name val="Arial Unicode MS"/>
      <family val="2"/>
    </font>
    <font>
      <b/>
      <u/>
      <sz val="8"/>
      <color indexed="17"/>
      <name val="Arial Unicode MS"/>
      <family val="2"/>
    </font>
    <font>
      <b/>
      <u/>
      <sz val="8"/>
      <color indexed="10"/>
      <name val="Arial Unicode MS"/>
      <family val="2"/>
    </font>
    <font>
      <b/>
      <sz val="8"/>
      <name val="Arial Unicode MS"/>
      <family val="2"/>
    </font>
    <font>
      <b/>
      <u/>
      <sz val="8"/>
      <color theme="2" tint="-0.749992370372631"/>
      <name val="Arial Unicode MS"/>
      <family val="2"/>
    </font>
    <font>
      <sz val="14"/>
      <name val="Arial Unicode MS"/>
      <family val="2"/>
    </font>
    <font>
      <b/>
      <sz val="10"/>
      <name val="Calibri"/>
      <family val="2"/>
      <scheme val="minor"/>
    </font>
    <font>
      <b/>
      <sz val="11"/>
      <color theme="1"/>
      <name val="Calibri"/>
      <family val="2"/>
      <scheme val="minor"/>
    </font>
    <font>
      <sz val="12"/>
      <color theme="1"/>
      <name val="Calibri"/>
      <family val="2"/>
      <scheme val="minor"/>
    </font>
    <font>
      <b/>
      <sz val="12"/>
      <color theme="1"/>
      <name val="Arial Narrow"/>
      <family val="2"/>
    </font>
    <font>
      <sz val="12"/>
      <color theme="1"/>
      <name val="Arial Narrow"/>
      <family val="2"/>
    </font>
    <font>
      <b/>
      <sz val="12"/>
      <color theme="1"/>
      <name val="Calibri"/>
      <family val="2"/>
      <scheme val="minor"/>
    </font>
    <font>
      <sz val="11"/>
      <color theme="1"/>
      <name val="Calibri"/>
      <family val="2"/>
      <scheme val="minor"/>
    </font>
    <font>
      <u/>
      <sz val="11"/>
      <color theme="10"/>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E8E8E8"/>
        <bgColor indexed="64"/>
      </patternFill>
    </fill>
    <fill>
      <patternFill patternType="solid">
        <fgColor rgb="FFF9F9F9"/>
        <bgColor indexed="64"/>
      </patternFill>
    </fill>
  </fills>
  <borders count="42">
    <border>
      <left/>
      <right/>
      <top/>
      <bottom/>
      <diagonal/>
    </border>
    <border>
      <left style="double">
        <color indexed="64"/>
      </left>
      <right style="hair">
        <color indexed="64"/>
      </right>
      <top style="double">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top style="hair">
        <color indexed="64"/>
      </top>
      <bottom style="hair">
        <color indexed="64"/>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double">
        <color indexed="64"/>
      </right>
      <top style="hair">
        <color indexed="64"/>
      </top>
      <bottom style="double">
        <color indexed="64"/>
      </bottom>
      <diagonal/>
    </border>
    <border>
      <left style="double">
        <color indexed="64"/>
      </left>
      <right/>
      <top style="double">
        <color indexed="64"/>
      </top>
      <bottom style="hair">
        <color indexed="64"/>
      </bottom>
      <diagonal/>
    </border>
    <border>
      <left/>
      <right style="double">
        <color indexed="64"/>
      </right>
      <top style="double">
        <color indexed="64"/>
      </top>
      <bottom style="hair">
        <color indexed="64"/>
      </bottom>
      <diagonal/>
    </border>
    <border>
      <left/>
      <right style="double">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hair">
        <color indexed="64"/>
      </left>
      <right/>
      <top style="hair">
        <color indexed="64"/>
      </top>
      <bottom style="hair">
        <color indexed="64"/>
      </bottom>
      <diagonal/>
    </border>
    <border>
      <left/>
      <right/>
      <top style="double">
        <color indexed="64"/>
      </top>
      <bottom style="hair">
        <color indexed="64"/>
      </bottom>
      <diagonal/>
    </border>
    <border>
      <left style="double">
        <color indexed="64"/>
      </left>
      <right style="hair">
        <color indexed="64"/>
      </right>
      <top/>
      <bottom style="hair">
        <color indexed="64"/>
      </bottom>
      <diagonal/>
    </border>
    <border>
      <left style="hair">
        <color indexed="64"/>
      </left>
      <right style="double">
        <color indexed="64"/>
      </right>
      <top/>
      <bottom style="hair">
        <color indexed="64"/>
      </bottom>
      <diagonal/>
    </border>
    <border>
      <left style="hair">
        <color indexed="64"/>
      </left>
      <right/>
      <top style="double">
        <color indexed="64"/>
      </top>
      <bottom style="hair">
        <color indexed="64"/>
      </bottom>
      <diagonal/>
    </border>
    <border>
      <left style="hair">
        <color indexed="64"/>
      </left>
      <right/>
      <top style="hair">
        <color indexed="64"/>
      </top>
      <bottom/>
      <diagonal/>
    </border>
    <border>
      <left style="hair">
        <color indexed="64"/>
      </left>
      <right/>
      <top style="hair">
        <color indexed="64"/>
      </top>
      <bottom style="double">
        <color indexed="64"/>
      </bottom>
      <diagonal/>
    </border>
    <border>
      <left style="hair">
        <color indexed="64"/>
      </left>
      <right/>
      <top/>
      <bottom style="hair">
        <color indexed="64"/>
      </bottom>
      <diagonal/>
    </border>
    <border>
      <left/>
      <right style="double">
        <color indexed="64"/>
      </right>
      <top style="hair">
        <color indexed="64"/>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auto="1"/>
      </left>
      <right style="thin">
        <color auto="1"/>
      </right>
      <top/>
      <bottom/>
      <diagonal/>
    </border>
    <border>
      <left style="thin">
        <color auto="1"/>
      </left>
      <right style="thin">
        <color auto="1"/>
      </right>
      <top style="hair">
        <color indexed="64"/>
      </top>
      <bottom style="hair">
        <color indexed="64"/>
      </bottom>
      <diagonal/>
    </border>
    <border>
      <left style="thin">
        <color auto="1"/>
      </left>
      <right style="thin">
        <color auto="1"/>
      </right>
      <top style="hair">
        <color indexed="64"/>
      </top>
      <bottom/>
      <diagonal/>
    </border>
    <border>
      <left style="medium">
        <color indexed="64"/>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double">
        <color indexed="64"/>
      </left>
      <right style="double">
        <color indexed="64"/>
      </right>
      <top style="double">
        <color indexed="64"/>
      </top>
      <bottom/>
      <diagonal/>
    </border>
    <border>
      <left style="double">
        <color indexed="64"/>
      </left>
      <right style="double">
        <color indexed="64"/>
      </right>
      <top style="hair">
        <color indexed="64"/>
      </top>
      <bottom style="hair">
        <color indexed="64"/>
      </bottom>
      <diagonal/>
    </border>
    <border>
      <left style="double">
        <color indexed="64"/>
      </left>
      <right style="double">
        <color indexed="64"/>
      </right>
      <top style="hair">
        <color indexed="64"/>
      </top>
      <bottom style="double">
        <color indexed="64"/>
      </bottom>
      <diagonal/>
    </border>
    <border>
      <left style="double">
        <color indexed="64"/>
      </left>
      <right style="double">
        <color indexed="64"/>
      </right>
      <top/>
      <bottom style="hair">
        <color indexed="64"/>
      </bottom>
      <diagonal/>
    </border>
  </borders>
  <cellStyleXfs count="2">
    <xf numFmtId="0" fontId="0" fillId="0" borderId="0"/>
    <xf numFmtId="0" fontId="20" fillId="0" borderId="0" applyNumberFormat="0" applyFill="0" applyBorder="0" applyAlignment="0" applyProtection="0"/>
  </cellStyleXfs>
  <cellXfs count="121">
    <xf numFmtId="0" fontId="0" fillId="0" borderId="0" xfId="0"/>
    <xf numFmtId="0" fontId="2" fillId="3" borderId="13" xfId="0" applyFont="1" applyFill="1" applyBorder="1" applyAlignment="1">
      <alignment horizontal="left"/>
    </xf>
    <xf numFmtId="0" fontId="4" fillId="3" borderId="0" xfId="0" applyFont="1" applyFill="1"/>
    <xf numFmtId="0" fontId="5" fillId="3" borderId="7" xfId="0" applyFont="1" applyFill="1" applyBorder="1" applyAlignment="1">
      <alignment horizontal="center"/>
    </xf>
    <xf numFmtId="0" fontId="5" fillId="2" borderId="8" xfId="0" applyFont="1" applyFill="1" applyBorder="1" applyAlignment="1">
      <alignment horizontal="center"/>
    </xf>
    <xf numFmtId="0" fontId="5" fillId="2" borderId="3" xfId="0" applyFont="1" applyFill="1" applyBorder="1" applyAlignment="1">
      <alignment horizontal="center" wrapText="1"/>
    </xf>
    <xf numFmtId="0" fontId="5" fillId="2" borderId="8" xfId="0" applyFont="1" applyFill="1" applyBorder="1" applyAlignment="1">
      <alignment horizontal="center" wrapText="1"/>
    </xf>
    <xf numFmtId="0" fontId="5" fillId="5" borderId="9" xfId="0" applyFont="1" applyFill="1" applyBorder="1" applyAlignment="1">
      <alignment horizontal="center"/>
    </xf>
    <xf numFmtId="0" fontId="5" fillId="5" borderId="11" xfId="0" applyFont="1" applyFill="1" applyBorder="1" applyAlignment="1">
      <alignment horizontal="center" wrapText="1"/>
    </xf>
    <xf numFmtId="0" fontId="4" fillId="4" borderId="0" xfId="0" applyFont="1" applyFill="1" applyAlignment="1">
      <alignment horizontal="center"/>
    </xf>
    <xf numFmtId="0" fontId="4" fillId="0" borderId="4" xfId="0" applyFont="1" applyBorder="1"/>
    <xf numFmtId="0" fontId="4" fillId="0" borderId="0" xfId="0" applyFont="1"/>
    <xf numFmtId="4" fontId="4" fillId="0" borderId="3" xfId="0" applyNumberFormat="1" applyFont="1" applyBorder="1"/>
    <xf numFmtId="4" fontId="4" fillId="0" borderId="0" xfId="0" applyNumberFormat="1" applyFont="1"/>
    <xf numFmtId="0" fontId="4" fillId="0" borderId="3" xfId="0" applyFont="1" applyBorder="1"/>
    <xf numFmtId="0" fontId="7" fillId="0" borderId="0" xfId="0" applyFont="1"/>
    <xf numFmtId="0" fontId="7" fillId="0" borderId="0" xfId="0" applyFont="1" applyFill="1"/>
    <xf numFmtId="4" fontId="3" fillId="5" borderId="11" xfId="0" applyNumberFormat="1" applyFont="1" applyFill="1" applyBorder="1"/>
    <xf numFmtId="0" fontId="10" fillId="5" borderId="9" xfId="0" applyFont="1" applyFill="1" applyBorder="1" applyAlignment="1">
      <alignment horizontal="right"/>
    </xf>
    <xf numFmtId="0" fontId="5" fillId="5" borderId="7" xfId="0" applyFont="1" applyFill="1" applyBorder="1" applyAlignment="1">
      <alignment horizontal="right"/>
    </xf>
    <xf numFmtId="0" fontId="5" fillId="2" borderId="16" xfId="0" applyFont="1" applyFill="1" applyBorder="1" applyAlignment="1">
      <alignment horizontal="center" wrapText="1"/>
    </xf>
    <xf numFmtId="0" fontId="5" fillId="2" borderId="2" xfId="0" applyFont="1" applyFill="1" applyBorder="1" applyAlignment="1">
      <alignment horizontal="center" wrapText="1"/>
    </xf>
    <xf numFmtId="4" fontId="4" fillId="2" borderId="3" xfId="0" applyNumberFormat="1" applyFont="1" applyFill="1" applyBorder="1" applyAlignment="1">
      <alignment horizontal="center"/>
    </xf>
    <xf numFmtId="0" fontId="13" fillId="2" borderId="10" xfId="0" applyFont="1" applyFill="1" applyBorder="1" applyAlignment="1">
      <alignment horizontal="center" wrapText="1"/>
    </xf>
    <xf numFmtId="0" fontId="13" fillId="2" borderId="17" xfId="0" applyFont="1" applyFill="1" applyBorder="1" applyAlignment="1">
      <alignment horizontal="center" wrapText="1"/>
    </xf>
    <xf numFmtId="0" fontId="1" fillId="0" borderId="0" xfId="0" applyFont="1"/>
    <xf numFmtId="0" fontId="1" fillId="5" borderId="14" xfId="0" applyFont="1" applyFill="1" applyBorder="1"/>
    <xf numFmtId="0" fontId="13" fillId="5" borderId="15" xfId="0" applyFont="1" applyFill="1" applyBorder="1" applyAlignment="1">
      <alignment horizontal="center" wrapText="1"/>
    </xf>
    <xf numFmtId="4" fontId="1" fillId="5" borderId="12" xfId="0" applyNumberFormat="1" applyFont="1" applyFill="1" applyBorder="1"/>
    <xf numFmtId="4" fontId="4" fillId="2" borderId="16" xfId="0" applyNumberFormat="1" applyFont="1" applyFill="1" applyBorder="1" applyAlignment="1">
      <alignment horizontal="center"/>
    </xf>
    <xf numFmtId="0" fontId="5" fillId="2" borderId="7" xfId="0" applyFont="1" applyFill="1" applyBorder="1" applyAlignment="1">
      <alignment horizontal="center" wrapText="1"/>
    </xf>
    <xf numFmtId="0" fontId="5" fillId="2" borderId="10" xfId="0" applyFont="1" applyFill="1" applyBorder="1" applyAlignment="1">
      <alignment horizontal="center" wrapText="1"/>
    </xf>
    <xf numFmtId="4" fontId="4" fillId="2" borderId="10" xfId="0" applyNumberFormat="1" applyFont="1" applyFill="1" applyBorder="1" applyAlignment="1">
      <alignment horizontal="center"/>
    </xf>
    <xf numFmtId="0" fontId="5" fillId="5" borderId="9" xfId="0" applyFont="1" applyFill="1" applyBorder="1" applyAlignment="1">
      <alignment horizontal="center" wrapText="1"/>
    </xf>
    <xf numFmtId="0" fontId="5" fillId="5" borderId="12" xfId="0" applyFont="1" applyFill="1" applyBorder="1" applyAlignment="1">
      <alignment horizontal="center" wrapText="1"/>
    </xf>
    <xf numFmtId="0" fontId="4" fillId="0" borderId="20" xfId="0" applyFont="1" applyBorder="1"/>
    <xf numFmtId="0" fontId="4" fillId="0" borderId="21" xfId="0" applyFont="1" applyBorder="1"/>
    <xf numFmtId="4" fontId="4" fillId="0" borderId="8" xfId="0" applyNumberFormat="1" applyFont="1" applyBorder="1"/>
    <xf numFmtId="4" fontId="4" fillId="0" borderId="10" xfId="0" applyNumberFormat="1" applyFont="1" applyBorder="1"/>
    <xf numFmtId="4" fontId="3" fillId="5" borderId="9" xfId="0" applyNumberFormat="1" applyFont="1" applyFill="1" applyBorder="1"/>
    <xf numFmtId="4" fontId="3" fillId="5" borderId="12" xfId="0" applyNumberFormat="1" applyFont="1" applyFill="1" applyBorder="1"/>
    <xf numFmtId="49" fontId="10" fillId="0" borderId="0" xfId="0" applyNumberFormat="1" applyFont="1" applyAlignment="1">
      <alignment horizontal="right"/>
    </xf>
    <xf numFmtId="49" fontId="3" fillId="2" borderId="3" xfId="0" applyNumberFormat="1" applyFont="1" applyFill="1" applyBorder="1" applyAlignment="1">
      <alignment horizontal="center"/>
    </xf>
    <xf numFmtId="49" fontId="3" fillId="2" borderId="8" xfId="0" applyNumberFormat="1" applyFont="1" applyFill="1" applyBorder="1" applyAlignment="1">
      <alignment horizontal="center"/>
    </xf>
    <xf numFmtId="0" fontId="4" fillId="0" borderId="0" xfId="0" applyFont="1" applyFill="1"/>
    <xf numFmtId="0" fontId="4" fillId="0" borderId="0" xfId="0" applyFont="1" applyFill="1" applyAlignment="1">
      <alignment horizontal="center"/>
    </xf>
    <xf numFmtId="4" fontId="4" fillId="0" borderId="0" xfId="0" applyNumberFormat="1" applyFont="1" applyFill="1"/>
    <xf numFmtId="0" fontId="5" fillId="8" borderId="9" xfId="0" applyFont="1" applyFill="1" applyBorder="1" applyAlignment="1">
      <alignment horizontal="center" wrapText="1"/>
    </xf>
    <xf numFmtId="0" fontId="5" fillId="8" borderId="11" xfId="0" applyFont="1" applyFill="1" applyBorder="1" applyAlignment="1">
      <alignment horizontal="center" wrapText="1"/>
    </xf>
    <xf numFmtId="0" fontId="3" fillId="8" borderId="12" xfId="0" applyFont="1" applyFill="1" applyBorder="1" applyAlignment="1">
      <alignment horizontal="center"/>
    </xf>
    <xf numFmtId="0" fontId="5" fillId="2" borderId="18" xfId="0" applyFont="1" applyFill="1" applyBorder="1" applyAlignment="1">
      <alignment horizontal="center" wrapText="1"/>
    </xf>
    <xf numFmtId="0" fontId="13" fillId="2" borderId="18" xfId="0" applyFont="1" applyFill="1" applyBorder="1" applyAlignment="1">
      <alignment horizontal="center" wrapText="1"/>
    </xf>
    <xf numFmtId="0" fontId="13" fillId="2" borderId="23" xfId="0" applyFont="1" applyFill="1" applyBorder="1" applyAlignment="1">
      <alignment horizontal="center" wrapText="1"/>
    </xf>
    <xf numFmtId="0" fontId="3" fillId="5" borderId="24" xfId="0" applyFont="1" applyFill="1" applyBorder="1" applyAlignment="1">
      <alignment horizontal="center"/>
    </xf>
    <xf numFmtId="0" fontId="1" fillId="0" borderId="25" xfId="0" applyFont="1" applyBorder="1"/>
    <xf numFmtId="4" fontId="1" fillId="0" borderId="18" xfId="0" applyNumberFormat="1" applyFont="1" applyBorder="1"/>
    <xf numFmtId="4" fontId="1" fillId="5" borderId="24" xfId="0" applyNumberFormat="1" applyFont="1" applyFill="1" applyBorder="1"/>
    <xf numFmtId="0" fontId="5" fillId="5" borderId="26" xfId="0" applyFont="1" applyFill="1" applyBorder="1" applyAlignment="1">
      <alignment horizontal="center" wrapText="1"/>
    </xf>
    <xf numFmtId="0" fontId="1" fillId="5" borderId="15" xfId="0" applyFont="1" applyFill="1" applyBorder="1"/>
    <xf numFmtId="4" fontId="1" fillId="5" borderId="15" xfId="0" applyNumberFormat="1" applyFont="1" applyFill="1" applyBorder="1"/>
    <xf numFmtId="4" fontId="1" fillId="5" borderId="26" xfId="0" applyNumberFormat="1" applyFont="1" applyFill="1" applyBorder="1"/>
    <xf numFmtId="0" fontId="1" fillId="0" borderId="21" xfId="0" applyFont="1" applyBorder="1"/>
    <xf numFmtId="4" fontId="1" fillId="0" borderId="10" xfId="0" applyNumberFormat="1" applyFont="1" applyBorder="1"/>
    <xf numFmtId="49" fontId="10" fillId="0" borderId="0" xfId="0" applyNumberFormat="1" applyFont="1"/>
    <xf numFmtId="0" fontId="16" fillId="0" borderId="28" xfId="0" applyFont="1" applyBorder="1" applyAlignment="1">
      <alignment horizontal="center" vertical="top" wrapText="1"/>
    </xf>
    <xf numFmtId="0" fontId="16" fillId="0" borderId="29" xfId="0" applyFont="1" applyBorder="1" applyAlignment="1">
      <alignment horizontal="center" vertical="top" wrapText="1"/>
    </xf>
    <xf numFmtId="0" fontId="17" fillId="0" borderId="28" xfId="0" applyFont="1" applyBorder="1" applyAlignment="1">
      <alignment wrapText="1"/>
    </xf>
    <xf numFmtId="8" fontId="17" fillId="0" borderId="29" xfId="0" applyNumberFormat="1" applyFont="1" applyBorder="1" applyAlignment="1">
      <alignment horizontal="center" wrapText="1"/>
    </xf>
    <xf numFmtId="8" fontId="17" fillId="0" borderId="29" xfId="0" applyNumberFormat="1" applyFont="1" applyBorder="1" applyAlignment="1">
      <alignment wrapText="1"/>
    </xf>
    <xf numFmtId="0" fontId="18" fillId="0" borderId="0" xfId="0" applyFont="1" applyAlignment="1">
      <alignment horizontal="justify"/>
    </xf>
    <xf numFmtId="8" fontId="17" fillId="0" borderId="29" xfId="0" applyNumberFormat="1" applyFont="1" applyBorder="1" applyAlignment="1">
      <alignment horizontal="right" wrapText="1"/>
    </xf>
    <xf numFmtId="0" fontId="17" fillId="0" borderId="28" xfId="0" applyFont="1" applyBorder="1" applyAlignment="1">
      <alignment vertical="top" wrapText="1"/>
    </xf>
    <xf numFmtId="4" fontId="4" fillId="0" borderId="30" xfId="0" applyNumberFormat="1" applyFont="1" applyBorder="1"/>
    <xf numFmtId="4" fontId="4" fillId="0" borderId="18" xfId="0" applyNumberFormat="1" applyFont="1" applyBorder="1"/>
    <xf numFmtId="4" fontId="1" fillId="0" borderId="31" xfId="0" applyNumberFormat="1" applyFont="1" applyBorder="1"/>
    <xf numFmtId="4" fontId="4" fillId="0" borderId="16" xfId="0" applyNumberFormat="1" applyFont="1" applyBorder="1"/>
    <xf numFmtId="4" fontId="4" fillId="0" borderId="4" xfId="0" applyNumberFormat="1" applyFont="1" applyBorder="1"/>
    <xf numFmtId="0" fontId="19" fillId="0" borderId="32" xfId="1" applyFont="1" applyBorder="1"/>
    <xf numFmtId="0" fontId="19" fillId="10" borderId="33" xfId="1" applyFont="1" applyFill="1" applyBorder="1" applyAlignment="1">
      <alignment vertical="top" wrapText="1"/>
    </xf>
    <xf numFmtId="0" fontId="19" fillId="0" borderId="33" xfId="1" applyFont="1" applyBorder="1"/>
    <xf numFmtId="0" fontId="19" fillId="0" borderId="34" xfId="1" applyFont="1" applyBorder="1"/>
    <xf numFmtId="0" fontId="19" fillId="9" borderId="33" xfId="1" applyFont="1" applyFill="1" applyBorder="1" applyAlignment="1">
      <alignment vertical="top" wrapText="1"/>
    </xf>
    <xf numFmtId="0" fontId="19" fillId="9" borderId="32" xfId="1" applyFont="1" applyFill="1" applyBorder="1" applyAlignment="1">
      <alignment vertical="top" wrapText="1"/>
    </xf>
    <xf numFmtId="0" fontId="8" fillId="0" borderId="3" xfId="0" applyFont="1" applyFill="1" applyBorder="1" applyAlignment="1">
      <alignment horizontal="left"/>
    </xf>
    <xf numFmtId="0" fontId="11" fillId="0" borderId="3" xfId="0" applyFont="1" applyFill="1" applyBorder="1" applyAlignment="1">
      <alignment horizontal="left"/>
    </xf>
    <xf numFmtId="0" fontId="6" fillId="0" borderId="3" xfId="0" applyFont="1" applyFill="1" applyBorder="1" applyAlignment="1">
      <alignment horizontal="left"/>
    </xf>
    <xf numFmtId="0" fontId="9" fillId="0" borderId="3" xfId="0" applyFont="1" applyFill="1" applyBorder="1" applyAlignment="1">
      <alignment horizontal="left"/>
    </xf>
    <xf numFmtId="0" fontId="9" fillId="0" borderId="4" xfId="0" applyFont="1" applyFill="1" applyBorder="1" applyAlignment="1">
      <alignment horizontal="left"/>
    </xf>
    <xf numFmtId="2" fontId="5" fillId="2" borderId="3" xfId="0" applyNumberFormat="1" applyFont="1" applyFill="1" applyBorder="1" applyAlignment="1">
      <alignment horizontal="center" wrapText="1"/>
    </xf>
    <xf numFmtId="2" fontId="5" fillId="2" borderId="16" xfId="0" applyNumberFormat="1" applyFont="1" applyFill="1" applyBorder="1" applyAlignment="1">
      <alignment horizontal="center" wrapText="1"/>
    </xf>
    <xf numFmtId="4" fontId="5" fillId="5" borderId="11" xfId="0" applyNumberFormat="1" applyFont="1" applyFill="1" applyBorder="1" applyAlignment="1">
      <alignment horizontal="center" wrapText="1"/>
    </xf>
    <xf numFmtId="0" fontId="17" fillId="0" borderId="35" xfId="0" applyFont="1" applyBorder="1" applyAlignment="1">
      <alignment vertical="top" wrapText="1"/>
    </xf>
    <xf numFmtId="0" fontId="0" fillId="0" borderId="36" xfId="0" applyBorder="1"/>
    <xf numFmtId="8" fontId="17" fillId="0" borderId="37" xfId="0" applyNumberFormat="1" applyFont="1" applyBorder="1" applyAlignment="1">
      <alignment horizontal="right" wrapText="1"/>
    </xf>
    <xf numFmtId="0" fontId="1" fillId="0" borderId="0" xfId="0" applyFont="1" applyFill="1" applyBorder="1"/>
    <xf numFmtId="0" fontId="13" fillId="0" borderId="0" xfId="0" applyFont="1" applyFill="1" applyBorder="1" applyAlignment="1">
      <alignment horizontal="center" wrapText="1"/>
    </xf>
    <xf numFmtId="0" fontId="5" fillId="0" borderId="0" xfId="0" applyFont="1" applyFill="1" applyBorder="1" applyAlignment="1">
      <alignment horizontal="center" wrapText="1"/>
    </xf>
    <xf numFmtId="4" fontId="1" fillId="0" borderId="0" xfId="0" applyNumberFormat="1" applyFont="1" applyFill="1" applyBorder="1"/>
    <xf numFmtId="49" fontId="3" fillId="2" borderId="2" xfId="0" applyNumberFormat="1" applyFont="1" applyFill="1" applyBorder="1" applyAlignment="1">
      <alignment horizontal="center"/>
    </xf>
    <xf numFmtId="49" fontId="3" fillId="2" borderId="17" xfId="0" applyNumberFormat="1" applyFont="1" applyFill="1" applyBorder="1" applyAlignment="1">
      <alignment horizontal="center"/>
    </xf>
    <xf numFmtId="0" fontId="5" fillId="2" borderId="39" xfId="0" applyFont="1" applyFill="1" applyBorder="1" applyAlignment="1">
      <alignment horizontal="center" wrapText="1"/>
    </xf>
    <xf numFmtId="49" fontId="3" fillId="2" borderId="39" xfId="0" applyNumberFormat="1" applyFont="1" applyFill="1" applyBorder="1" applyAlignment="1">
      <alignment horizontal="center"/>
    </xf>
    <xf numFmtId="0" fontId="5" fillId="5" borderId="40" xfId="0" applyFont="1" applyFill="1" applyBorder="1" applyAlignment="1">
      <alignment horizontal="center" wrapText="1"/>
    </xf>
    <xf numFmtId="0" fontId="4" fillId="0" borderId="41" xfId="0" applyFont="1" applyBorder="1"/>
    <xf numFmtId="4" fontId="4" fillId="0" borderId="39" xfId="0" applyNumberFormat="1" applyFont="1" applyBorder="1"/>
    <xf numFmtId="4" fontId="3" fillId="5" borderId="40" xfId="0" applyNumberFormat="1" applyFont="1" applyFill="1" applyBorder="1"/>
    <xf numFmtId="0" fontId="3" fillId="6" borderId="38" xfId="0" applyFont="1" applyFill="1" applyBorder="1" applyAlignment="1">
      <alignment horizontal="center" wrapText="1"/>
    </xf>
    <xf numFmtId="0" fontId="4" fillId="0" borderId="0" xfId="0" applyFont="1" applyAlignment="1">
      <alignment horizontal="left"/>
    </xf>
    <xf numFmtId="0" fontId="14" fillId="6" borderId="1" xfId="0" applyFont="1" applyFill="1" applyBorder="1" applyAlignment="1">
      <alignment horizontal="center"/>
    </xf>
    <xf numFmtId="0" fontId="14" fillId="6" borderId="5" xfId="0" applyFont="1" applyFill="1" applyBorder="1" applyAlignment="1">
      <alignment horizontal="center"/>
    </xf>
    <xf numFmtId="0" fontId="14" fillId="6" borderId="22" xfId="0" applyFont="1" applyFill="1" applyBorder="1" applyAlignment="1">
      <alignment horizontal="center"/>
    </xf>
    <xf numFmtId="0" fontId="1" fillId="7" borderId="1" xfId="0" applyFont="1" applyFill="1" applyBorder="1" applyAlignment="1">
      <alignment horizontal="center"/>
    </xf>
    <xf numFmtId="0" fontId="1" fillId="7" borderId="5" xfId="0" applyFont="1" applyFill="1" applyBorder="1" applyAlignment="1">
      <alignment horizontal="center"/>
    </xf>
    <xf numFmtId="0" fontId="1" fillId="7" borderId="6" xfId="0" applyFont="1" applyFill="1" applyBorder="1" applyAlignment="1">
      <alignment horizontal="center"/>
    </xf>
    <xf numFmtId="0" fontId="3" fillId="6" borderId="13" xfId="0" applyFont="1" applyFill="1" applyBorder="1" applyAlignment="1">
      <alignment horizontal="center"/>
    </xf>
    <xf numFmtId="0" fontId="3" fillId="6" borderId="19" xfId="0" applyFont="1" applyFill="1" applyBorder="1" applyAlignment="1">
      <alignment horizontal="center"/>
    </xf>
    <xf numFmtId="0" fontId="3" fillId="6" borderId="14" xfId="0" applyFont="1" applyFill="1" applyBorder="1" applyAlignment="1">
      <alignment horizontal="center"/>
    </xf>
    <xf numFmtId="0" fontId="12" fillId="0" borderId="0" xfId="0" applyFont="1" applyBorder="1" applyAlignment="1">
      <alignment horizontal="center"/>
    </xf>
    <xf numFmtId="0" fontId="14" fillId="0" borderId="27" xfId="0" applyFont="1" applyBorder="1" applyAlignment="1">
      <alignment horizontal="center" wrapText="1"/>
    </xf>
    <xf numFmtId="0" fontId="15" fillId="0" borderId="27" xfId="0" applyFont="1" applyBorder="1" applyAlignment="1">
      <alignment horizontal="center" wrapText="1"/>
    </xf>
    <xf numFmtId="0" fontId="18" fillId="0" borderId="27" xfId="0" applyFont="1" applyBorder="1" applyAlignment="1">
      <alignment horizontal="center"/>
    </xf>
  </cellXfs>
  <cellStyles count="2">
    <cellStyle name="Hipervínculo"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javascript:%20irDetalle(1198)" TargetMode="External"/><Relationship Id="rId18" Type="http://schemas.openxmlformats.org/officeDocument/2006/relationships/hyperlink" Target="javascript:%20irDetalle(1174)" TargetMode="External"/><Relationship Id="rId26" Type="http://schemas.openxmlformats.org/officeDocument/2006/relationships/hyperlink" Target="javascript:%20irDetalle(1202)" TargetMode="External"/><Relationship Id="rId3" Type="http://schemas.openxmlformats.org/officeDocument/2006/relationships/hyperlink" Target="javascript:%20irDetalle(1184)" TargetMode="External"/><Relationship Id="rId21" Type="http://schemas.openxmlformats.org/officeDocument/2006/relationships/hyperlink" Target="javascript:%20irDetalle(1179)" TargetMode="External"/><Relationship Id="rId34" Type="http://schemas.openxmlformats.org/officeDocument/2006/relationships/printerSettings" Target="../printerSettings/printerSettings1.bin"/><Relationship Id="rId7" Type="http://schemas.openxmlformats.org/officeDocument/2006/relationships/hyperlink" Target="javascript:%20irDetalle(1190)" TargetMode="External"/><Relationship Id="rId12" Type="http://schemas.openxmlformats.org/officeDocument/2006/relationships/hyperlink" Target="javascript:%20irDetalle(1194)" TargetMode="External"/><Relationship Id="rId17" Type="http://schemas.openxmlformats.org/officeDocument/2006/relationships/hyperlink" Target="javascript:%20irDetalle(1200)" TargetMode="External"/><Relationship Id="rId25" Type="http://schemas.openxmlformats.org/officeDocument/2006/relationships/hyperlink" Target="javascript:%20irDetalle(1204)" TargetMode="External"/><Relationship Id="rId33" Type="http://schemas.openxmlformats.org/officeDocument/2006/relationships/hyperlink" Target="javascript:%20irDetalle(1201)" TargetMode="External"/><Relationship Id="rId2" Type="http://schemas.openxmlformats.org/officeDocument/2006/relationships/hyperlink" Target="javascript:%20irDetalle(1183)" TargetMode="External"/><Relationship Id="rId16" Type="http://schemas.openxmlformats.org/officeDocument/2006/relationships/hyperlink" Target="javascript:%20irDetalle(1178)" TargetMode="External"/><Relationship Id="rId20" Type="http://schemas.openxmlformats.org/officeDocument/2006/relationships/hyperlink" Target="javascript:%20irDetalle(1177)" TargetMode="External"/><Relationship Id="rId29" Type="http://schemas.openxmlformats.org/officeDocument/2006/relationships/hyperlink" Target="javascript:%20irDetalle(1175)" TargetMode="External"/><Relationship Id="rId1" Type="http://schemas.openxmlformats.org/officeDocument/2006/relationships/hyperlink" Target="javascript:%20irDetalle(1173)" TargetMode="External"/><Relationship Id="rId6" Type="http://schemas.openxmlformats.org/officeDocument/2006/relationships/hyperlink" Target="javascript:%20irDetalle(1189)" TargetMode="External"/><Relationship Id="rId11" Type="http://schemas.openxmlformats.org/officeDocument/2006/relationships/hyperlink" Target="javascript:%20irDetalle(1196)" TargetMode="External"/><Relationship Id="rId24" Type="http://schemas.openxmlformats.org/officeDocument/2006/relationships/hyperlink" Target="javascript:%20irDetalle(1203)" TargetMode="External"/><Relationship Id="rId32" Type="http://schemas.openxmlformats.org/officeDocument/2006/relationships/hyperlink" Target="javascript:%20irDetalle(1186)" TargetMode="External"/><Relationship Id="rId5" Type="http://schemas.openxmlformats.org/officeDocument/2006/relationships/hyperlink" Target="javascript:%20irDetalle(1188)" TargetMode="External"/><Relationship Id="rId15" Type="http://schemas.openxmlformats.org/officeDocument/2006/relationships/hyperlink" Target="javascript:%20irDetalle(1199)" TargetMode="External"/><Relationship Id="rId23" Type="http://schemas.openxmlformats.org/officeDocument/2006/relationships/hyperlink" Target="javascript:%20irDetalle(1205)" TargetMode="External"/><Relationship Id="rId28" Type="http://schemas.openxmlformats.org/officeDocument/2006/relationships/hyperlink" Target="javascript:%20irDetalle(1193)" TargetMode="External"/><Relationship Id="rId10" Type="http://schemas.openxmlformats.org/officeDocument/2006/relationships/hyperlink" Target="javascript:%20irDetalle(1195)" TargetMode="External"/><Relationship Id="rId19" Type="http://schemas.openxmlformats.org/officeDocument/2006/relationships/hyperlink" Target="javascript:%20irDetalle(1176)" TargetMode="External"/><Relationship Id="rId31" Type="http://schemas.openxmlformats.org/officeDocument/2006/relationships/hyperlink" Target="javascript:%20irDetalle(1181)" TargetMode="External"/><Relationship Id="rId4" Type="http://schemas.openxmlformats.org/officeDocument/2006/relationships/hyperlink" Target="javascript:%20irDetalle(1187)" TargetMode="External"/><Relationship Id="rId9" Type="http://schemas.openxmlformats.org/officeDocument/2006/relationships/hyperlink" Target="javascript:%20irDetalle(1192)" TargetMode="External"/><Relationship Id="rId14" Type="http://schemas.openxmlformats.org/officeDocument/2006/relationships/hyperlink" Target="javascript:%20irDetalle(1197)" TargetMode="External"/><Relationship Id="rId22" Type="http://schemas.openxmlformats.org/officeDocument/2006/relationships/hyperlink" Target="javascript:%20irDetalle(1182)" TargetMode="External"/><Relationship Id="rId27" Type="http://schemas.openxmlformats.org/officeDocument/2006/relationships/hyperlink" Target="javascript:%20irDetalle(1185)" TargetMode="External"/><Relationship Id="rId30" Type="http://schemas.openxmlformats.org/officeDocument/2006/relationships/hyperlink" Target="javascript:%20irDetalle(1180)" TargetMode="External"/><Relationship Id="rId8" Type="http://schemas.openxmlformats.org/officeDocument/2006/relationships/hyperlink" Target="javascript:%20irDetalle(119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8"/>
  <sheetViews>
    <sheetView tabSelected="1" zoomScale="80" zoomScaleNormal="80" workbookViewId="0">
      <pane xSplit="1" ySplit="5" topLeftCell="B6" activePane="bottomRight" state="frozen"/>
      <selection pane="topRight" activeCell="B1" sqref="B1"/>
      <selection pane="bottomLeft" activeCell="A6" sqref="A6"/>
      <selection pane="bottomRight" activeCell="J5" sqref="J5"/>
    </sheetView>
  </sheetViews>
  <sheetFormatPr baseColWidth="10" defaultColWidth="11.42578125" defaultRowHeight="13.5" x14ac:dyDescent="0.25"/>
  <cols>
    <col min="1" max="1" width="35.85546875" style="15" customWidth="1"/>
    <col min="2" max="2" width="9.85546875" style="11" customWidth="1"/>
    <col min="3" max="3" width="11.5703125" style="11" customWidth="1"/>
    <col min="4" max="4" width="10.85546875" style="11" customWidth="1"/>
    <col min="5" max="5" width="8" style="11" bestFit="1" customWidth="1"/>
    <col min="6" max="6" width="7.85546875" style="11" bestFit="1" customWidth="1"/>
    <col min="7" max="7" width="9" style="11" customWidth="1"/>
    <col min="8" max="8" width="12.140625" style="25" customWidth="1"/>
    <col min="9" max="9" width="9.140625" style="11" bestFit="1" customWidth="1"/>
    <col min="10" max="10" width="9.28515625" style="11" bestFit="1" customWidth="1"/>
    <col min="11" max="11" width="8.7109375" style="11" bestFit="1" customWidth="1"/>
    <col min="12" max="12" width="12.140625" style="25" customWidth="1"/>
    <col min="13" max="13" width="12.5703125" style="25" customWidth="1"/>
    <col min="14" max="14" width="4.85546875" style="25" customWidth="1"/>
    <col min="15" max="15" width="10.28515625" style="25" customWidth="1"/>
    <col min="16" max="16" width="5.140625" style="25" customWidth="1"/>
    <col min="17" max="18" width="12.5703125" style="25" customWidth="1"/>
    <col min="19" max="19" width="5.5703125" style="25" customWidth="1"/>
    <col min="20" max="20" width="10.42578125" style="11" customWidth="1"/>
    <col min="21" max="21" width="10.140625" style="11" customWidth="1"/>
    <col min="22" max="22" width="9.140625" style="11" customWidth="1"/>
    <col min="23" max="23" width="10.42578125" style="11" customWidth="1"/>
    <col min="24" max="24" width="8.5703125" style="11" customWidth="1"/>
    <col min="25" max="25" width="12.5703125" style="44" customWidth="1"/>
    <col min="26" max="16384" width="11.42578125" style="11"/>
  </cols>
  <sheetData>
    <row r="1" spans="1:41" ht="21" thickBot="1" x14ac:dyDescent="0.4">
      <c r="A1" s="117" t="s">
        <v>110</v>
      </c>
      <c r="B1" s="117"/>
      <c r="C1" s="117"/>
      <c r="D1" s="117"/>
      <c r="E1" s="117"/>
      <c r="F1" s="117"/>
      <c r="G1" s="117"/>
      <c r="H1" s="117"/>
      <c r="I1" s="117"/>
      <c r="J1" s="117"/>
      <c r="K1" s="117"/>
      <c r="L1" s="117"/>
      <c r="M1" s="117"/>
      <c r="N1" s="117"/>
      <c r="O1" s="117"/>
      <c r="P1" s="117"/>
      <c r="Q1" s="117"/>
      <c r="R1" s="117"/>
      <c r="S1" s="117"/>
      <c r="T1" s="117"/>
      <c r="U1" s="117"/>
      <c r="V1" s="117"/>
      <c r="W1" s="117"/>
      <c r="X1" s="117"/>
      <c r="Z1" s="44"/>
      <c r="AA1" s="44"/>
      <c r="AB1" s="44"/>
      <c r="AC1" s="44"/>
      <c r="AD1" s="44"/>
      <c r="AE1" s="44"/>
      <c r="AF1" s="44"/>
      <c r="AG1" s="44"/>
      <c r="AH1" s="44"/>
      <c r="AI1" s="44"/>
      <c r="AJ1" s="44"/>
      <c r="AK1" s="44"/>
      <c r="AL1" s="44"/>
      <c r="AM1" s="44"/>
      <c r="AN1" s="44"/>
      <c r="AO1" s="44"/>
    </row>
    <row r="2" spans="1:41" s="2" customFormat="1" ht="34.5" customHeight="1" thickTop="1" x14ac:dyDescent="0.25">
      <c r="A2" s="1"/>
      <c r="B2" s="108" t="s">
        <v>0</v>
      </c>
      <c r="C2" s="109"/>
      <c r="D2" s="109"/>
      <c r="E2" s="109"/>
      <c r="F2" s="109"/>
      <c r="G2" s="109"/>
      <c r="H2" s="110"/>
      <c r="I2" s="111" t="s">
        <v>1</v>
      </c>
      <c r="J2" s="112"/>
      <c r="K2" s="112"/>
      <c r="L2" s="113"/>
      <c r="M2" s="26"/>
      <c r="N2" s="94"/>
      <c r="O2" s="106" t="s">
        <v>7</v>
      </c>
      <c r="P2" s="94"/>
      <c r="Q2" s="114" t="s">
        <v>107</v>
      </c>
      <c r="R2" s="116"/>
      <c r="S2" s="94"/>
      <c r="T2" s="114" t="s">
        <v>29</v>
      </c>
      <c r="U2" s="115"/>
      <c r="V2" s="115"/>
      <c r="W2" s="115"/>
      <c r="X2" s="116"/>
      <c r="Y2" s="44"/>
      <c r="Z2" s="44"/>
      <c r="AA2" s="44"/>
      <c r="AB2" s="44"/>
      <c r="AC2" s="44"/>
      <c r="AD2" s="44"/>
      <c r="AE2" s="44"/>
      <c r="AF2" s="44"/>
      <c r="AG2" s="44"/>
      <c r="AH2" s="44"/>
      <c r="AI2" s="44"/>
      <c r="AJ2" s="44"/>
      <c r="AK2" s="44"/>
      <c r="AL2" s="44"/>
      <c r="AM2" s="44"/>
      <c r="AN2" s="44"/>
      <c r="AO2" s="44"/>
    </row>
    <row r="3" spans="1:41" s="2" customFormat="1" ht="61.5" customHeight="1" x14ac:dyDescent="0.2">
      <c r="A3" s="3" t="s">
        <v>2</v>
      </c>
      <c r="B3" s="4" t="s">
        <v>3</v>
      </c>
      <c r="C3" s="5" t="s">
        <v>5</v>
      </c>
      <c r="D3" s="5" t="s">
        <v>6</v>
      </c>
      <c r="E3" s="5" t="s">
        <v>8</v>
      </c>
      <c r="F3" s="88" t="s">
        <v>9</v>
      </c>
      <c r="G3" s="5" t="s">
        <v>10</v>
      </c>
      <c r="H3" s="51" t="s">
        <v>11</v>
      </c>
      <c r="I3" s="6" t="s">
        <v>38</v>
      </c>
      <c r="J3" s="5" t="s">
        <v>37</v>
      </c>
      <c r="K3" s="5" t="s">
        <v>30</v>
      </c>
      <c r="L3" s="23" t="s">
        <v>12</v>
      </c>
      <c r="M3" s="27" t="s">
        <v>13</v>
      </c>
      <c r="N3" s="95"/>
      <c r="O3" s="100" t="s">
        <v>7</v>
      </c>
      <c r="P3" s="95"/>
      <c r="Q3" s="6" t="s">
        <v>97</v>
      </c>
      <c r="R3" s="31" t="s">
        <v>98</v>
      </c>
      <c r="S3" s="95"/>
      <c r="T3" s="30" t="s">
        <v>26</v>
      </c>
      <c r="U3" s="50" t="s">
        <v>25</v>
      </c>
      <c r="V3" s="5" t="s">
        <v>4</v>
      </c>
      <c r="W3" s="5" t="s">
        <v>27</v>
      </c>
      <c r="X3" s="31" t="s">
        <v>28</v>
      </c>
      <c r="Y3" s="44"/>
      <c r="Z3" s="44"/>
      <c r="AA3" s="44"/>
      <c r="AB3" s="44"/>
      <c r="AC3" s="44"/>
      <c r="AD3" s="44"/>
      <c r="AE3" s="44"/>
      <c r="AF3" s="44"/>
      <c r="AG3" s="44"/>
      <c r="AH3" s="44"/>
      <c r="AI3" s="44"/>
      <c r="AJ3" s="44"/>
      <c r="AK3" s="44"/>
      <c r="AL3" s="44"/>
      <c r="AM3" s="44"/>
      <c r="AN3" s="44"/>
      <c r="AO3" s="44"/>
    </row>
    <row r="4" spans="1:41" s="2" customFormat="1" ht="14.25" customHeight="1" x14ac:dyDescent="0.2">
      <c r="A4" s="3"/>
      <c r="B4" s="42" t="s">
        <v>31</v>
      </c>
      <c r="C4" s="22"/>
      <c r="D4" s="29"/>
      <c r="E4" s="20"/>
      <c r="F4" s="89"/>
      <c r="G4" s="20"/>
      <c r="H4" s="52"/>
      <c r="I4" s="21"/>
      <c r="J4" s="20"/>
      <c r="K4" s="42" t="s">
        <v>32</v>
      </c>
      <c r="L4" s="24"/>
      <c r="M4" s="27"/>
      <c r="N4" s="95"/>
      <c r="O4" s="101" t="s">
        <v>33</v>
      </c>
      <c r="P4" s="95"/>
      <c r="Q4" s="98" t="s">
        <v>99</v>
      </c>
      <c r="R4" s="99" t="s">
        <v>100</v>
      </c>
      <c r="S4" s="95"/>
      <c r="T4" s="43" t="s">
        <v>31</v>
      </c>
      <c r="U4" s="42" t="s">
        <v>31</v>
      </c>
      <c r="V4" s="42" t="s">
        <v>31</v>
      </c>
      <c r="W4" s="22"/>
      <c r="X4" s="32"/>
      <c r="Y4" s="44"/>
      <c r="Z4" s="44"/>
      <c r="AA4" s="44"/>
      <c r="AB4" s="44"/>
      <c r="AC4" s="44"/>
      <c r="AD4" s="44"/>
      <c r="AE4" s="44"/>
      <c r="AF4" s="44"/>
      <c r="AG4" s="44"/>
      <c r="AH4" s="44"/>
      <c r="AI4" s="44"/>
      <c r="AJ4" s="44"/>
      <c r="AK4" s="44"/>
      <c r="AL4" s="44"/>
      <c r="AM4" s="44"/>
      <c r="AN4" s="44"/>
      <c r="AO4" s="44"/>
    </row>
    <row r="5" spans="1:41" s="9" customFormat="1" ht="34.5" thickBot="1" x14ac:dyDescent="0.25">
      <c r="A5" s="19" t="s">
        <v>14</v>
      </c>
      <c r="B5" s="7" t="s">
        <v>15</v>
      </c>
      <c r="C5" s="8" t="s">
        <v>15</v>
      </c>
      <c r="D5" s="8" t="s">
        <v>15</v>
      </c>
      <c r="E5" s="8" t="s">
        <v>15</v>
      </c>
      <c r="F5" s="90" t="s">
        <v>15</v>
      </c>
      <c r="G5" s="8" t="s">
        <v>15</v>
      </c>
      <c r="H5" s="53" t="s">
        <v>15</v>
      </c>
      <c r="I5" s="47" t="s">
        <v>15</v>
      </c>
      <c r="J5" s="48" t="s">
        <v>15</v>
      </c>
      <c r="K5" s="48" t="s">
        <v>15</v>
      </c>
      <c r="L5" s="49" t="s">
        <v>15</v>
      </c>
      <c r="M5" s="57" t="s">
        <v>15</v>
      </c>
      <c r="N5" s="96"/>
      <c r="O5" s="102" t="s">
        <v>15</v>
      </c>
      <c r="P5" s="96"/>
      <c r="Q5" s="33" t="s">
        <v>15</v>
      </c>
      <c r="R5" s="34" t="s">
        <v>15</v>
      </c>
      <c r="S5" s="96"/>
      <c r="T5" s="33" t="s">
        <v>34</v>
      </c>
      <c r="U5" s="8" t="s">
        <v>35</v>
      </c>
      <c r="V5" s="8" t="s">
        <v>39</v>
      </c>
      <c r="W5" s="8" t="s">
        <v>34</v>
      </c>
      <c r="X5" s="34" t="s">
        <v>36</v>
      </c>
      <c r="Y5" s="45"/>
      <c r="Z5" s="45"/>
      <c r="AA5" s="45"/>
      <c r="AB5" s="45"/>
      <c r="AC5" s="45"/>
      <c r="AD5" s="45"/>
      <c r="AE5" s="45"/>
      <c r="AF5" s="45"/>
      <c r="AG5" s="45"/>
      <c r="AH5" s="45"/>
      <c r="AI5" s="45"/>
      <c r="AJ5" s="45"/>
      <c r="AK5" s="45"/>
      <c r="AL5" s="45"/>
      <c r="AM5" s="45"/>
      <c r="AN5" s="45"/>
      <c r="AO5" s="45"/>
    </row>
    <row r="6" spans="1:41" ht="14.25" thickTop="1" x14ac:dyDescent="0.25">
      <c r="A6" s="85" t="s">
        <v>16</v>
      </c>
      <c r="B6" s="10"/>
      <c r="C6" s="10"/>
      <c r="D6" s="10"/>
      <c r="E6" s="10"/>
      <c r="F6" s="76"/>
      <c r="G6" s="10"/>
      <c r="H6" s="54"/>
      <c r="I6" s="35"/>
      <c r="J6" s="10"/>
      <c r="K6" s="10"/>
      <c r="L6" s="61"/>
      <c r="M6" s="58"/>
      <c r="N6" s="94"/>
      <c r="O6" s="103"/>
      <c r="P6" s="94"/>
      <c r="Q6" s="35"/>
      <c r="R6" s="36"/>
      <c r="S6" s="94"/>
      <c r="T6" s="35"/>
      <c r="U6" s="10"/>
      <c r="V6" s="10"/>
      <c r="W6" s="10"/>
      <c r="X6" s="36"/>
      <c r="Z6" s="44"/>
      <c r="AA6" s="44"/>
      <c r="AB6" s="44"/>
      <c r="AC6" s="44"/>
      <c r="AD6" s="44"/>
      <c r="AE6" s="44"/>
      <c r="AF6" s="44"/>
      <c r="AG6" s="44"/>
      <c r="AH6" s="44"/>
      <c r="AI6" s="44"/>
      <c r="AJ6" s="44"/>
      <c r="AK6" s="44"/>
      <c r="AL6" s="44"/>
      <c r="AM6" s="44"/>
      <c r="AN6" s="44"/>
      <c r="AO6" s="44"/>
    </row>
    <row r="7" spans="1:41" ht="15" x14ac:dyDescent="0.25">
      <c r="A7" s="79" t="s">
        <v>64</v>
      </c>
      <c r="B7" s="72">
        <v>33826</v>
      </c>
      <c r="C7" s="12">
        <v>32489</v>
      </c>
      <c r="D7" s="12">
        <v>19675</v>
      </c>
      <c r="E7" s="12"/>
      <c r="F7" s="12"/>
      <c r="G7" s="12"/>
      <c r="H7" s="55">
        <f t="shared" ref="H7:H17" si="0">SUM(B7:G7)</f>
        <v>85990</v>
      </c>
      <c r="I7" s="37">
        <f t="shared" ref="I7:I17" si="1">B7*0.12</f>
        <v>4059.12</v>
      </c>
      <c r="J7" s="12">
        <f t="shared" ref="J7:J17" si="2">B7*0.03</f>
        <v>1014.78</v>
      </c>
      <c r="K7" s="12">
        <f t="shared" ref="K7:K46" si="3">3801.25+3801.25</f>
        <v>7602.5</v>
      </c>
      <c r="L7" s="62">
        <f>SUM(I7:K7)</f>
        <v>12676.4</v>
      </c>
      <c r="M7" s="59">
        <f>H7-L7</f>
        <v>73313.600000000006</v>
      </c>
      <c r="N7" s="97"/>
      <c r="O7" s="104">
        <v>8000</v>
      </c>
      <c r="P7" s="97"/>
      <c r="Q7" s="37">
        <v>25000</v>
      </c>
      <c r="R7" s="38">
        <v>28940</v>
      </c>
      <c r="S7" s="97"/>
      <c r="T7" s="37">
        <f>B7/30*40</f>
        <v>45101.333333333328</v>
      </c>
      <c r="U7" s="12">
        <f>B7/30*20</f>
        <v>22550.666666666664</v>
      </c>
      <c r="V7" s="12">
        <v>1700</v>
      </c>
      <c r="W7" s="12">
        <f>C7/30*40</f>
        <v>43318.666666666672</v>
      </c>
      <c r="X7" s="38">
        <f>C7/30*20</f>
        <v>21659.333333333336</v>
      </c>
      <c r="Y7" s="46"/>
      <c r="Z7" s="44"/>
      <c r="AA7" s="44"/>
      <c r="AB7" s="44"/>
      <c r="AC7" s="44"/>
      <c r="AD7" s="44"/>
      <c r="AE7" s="44"/>
      <c r="AF7" s="44"/>
      <c r="AG7" s="44"/>
      <c r="AH7" s="44"/>
      <c r="AI7" s="44"/>
      <c r="AJ7" s="44"/>
      <c r="AK7" s="44"/>
      <c r="AL7" s="44"/>
      <c r="AM7" s="44"/>
      <c r="AN7" s="44"/>
      <c r="AO7" s="44"/>
    </row>
    <row r="8" spans="1:41" ht="15" x14ac:dyDescent="0.2">
      <c r="A8" s="78" t="s">
        <v>65</v>
      </c>
      <c r="B8" s="72">
        <v>33826</v>
      </c>
      <c r="C8" s="12">
        <v>32489</v>
      </c>
      <c r="D8" s="12">
        <v>19675</v>
      </c>
      <c r="E8" s="12">
        <v>10000</v>
      </c>
      <c r="F8" s="12"/>
      <c r="G8" s="12"/>
      <c r="H8" s="55">
        <f t="shared" si="0"/>
        <v>95990</v>
      </c>
      <c r="I8" s="37">
        <f t="shared" si="1"/>
        <v>4059.12</v>
      </c>
      <c r="J8" s="12">
        <f t="shared" si="2"/>
        <v>1014.78</v>
      </c>
      <c r="K8" s="12">
        <f t="shared" si="3"/>
        <v>7602.5</v>
      </c>
      <c r="L8" s="62">
        <f t="shared" ref="L8:L46" si="4">SUM(I8:K8)</f>
        <v>12676.4</v>
      </c>
      <c r="M8" s="59">
        <f t="shared" ref="M8:M17" si="5">H8-L8</f>
        <v>83313.600000000006</v>
      </c>
      <c r="N8" s="97"/>
      <c r="O8" s="104">
        <v>8000</v>
      </c>
      <c r="P8" s="97"/>
      <c r="Q8" s="37">
        <v>25000</v>
      </c>
      <c r="R8" s="38">
        <v>28940</v>
      </c>
      <c r="S8" s="97"/>
      <c r="T8" s="37">
        <f t="shared" ref="T8:T17" si="6">B8/30*40</f>
        <v>45101.333333333328</v>
      </c>
      <c r="U8" s="12">
        <f t="shared" ref="U8:U17" si="7">B8/30*20</f>
        <v>22550.666666666664</v>
      </c>
      <c r="V8" s="12">
        <v>1700</v>
      </c>
      <c r="W8" s="12">
        <f t="shared" ref="W8:W17" si="8">C8/30*40</f>
        <v>43318.666666666672</v>
      </c>
      <c r="X8" s="38">
        <f t="shared" ref="X8:X17" si="9">C8/30*20</f>
        <v>21659.333333333336</v>
      </c>
      <c r="Y8" s="46"/>
      <c r="Z8" s="44"/>
      <c r="AA8" s="44"/>
      <c r="AB8" s="44"/>
      <c r="AC8" s="44"/>
      <c r="AD8" s="44"/>
      <c r="AE8" s="44"/>
      <c r="AF8" s="44"/>
      <c r="AG8" s="44"/>
      <c r="AH8" s="44"/>
      <c r="AI8" s="44"/>
      <c r="AJ8" s="44"/>
      <c r="AK8" s="44"/>
      <c r="AL8" s="44"/>
      <c r="AM8" s="44"/>
      <c r="AN8" s="44"/>
      <c r="AO8" s="44"/>
    </row>
    <row r="9" spans="1:41" ht="15" x14ac:dyDescent="0.25">
      <c r="A9" s="79" t="s">
        <v>66</v>
      </c>
      <c r="B9" s="72">
        <v>33826</v>
      </c>
      <c r="C9" s="12">
        <v>32489</v>
      </c>
      <c r="D9" s="12">
        <v>19675</v>
      </c>
      <c r="E9" s="12"/>
      <c r="F9" s="12"/>
      <c r="G9" s="12"/>
      <c r="H9" s="55">
        <f t="shared" si="0"/>
        <v>85990</v>
      </c>
      <c r="I9" s="37">
        <f t="shared" si="1"/>
        <v>4059.12</v>
      </c>
      <c r="J9" s="12">
        <f t="shared" si="2"/>
        <v>1014.78</v>
      </c>
      <c r="K9" s="12">
        <f t="shared" si="3"/>
        <v>7602.5</v>
      </c>
      <c r="L9" s="62">
        <f t="shared" si="4"/>
        <v>12676.4</v>
      </c>
      <c r="M9" s="59">
        <f t="shared" si="5"/>
        <v>73313.600000000006</v>
      </c>
      <c r="N9" s="97"/>
      <c r="O9" s="104">
        <v>8000</v>
      </c>
      <c r="P9" s="97"/>
      <c r="Q9" s="37">
        <v>25000</v>
      </c>
      <c r="R9" s="38">
        <v>28940</v>
      </c>
      <c r="S9" s="97"/>
      <c r="T9" s="37">
        <f t="shared" si="6"/>
        <v>45101.333333333328</v>
      </c>
      <c r="U9" s="12">
        <f t="shared" si="7"/>
        <v>22550.666666666664</v>
      </c>
      <c r="V9" s="12">
        <v>1700</v>
      </c>
      <c r="W9" s="12">
        <f t="shared" si="8"/>
        <v>43318.666666666672</v>
      </c>
      <c r="X9" s="38">
        <f t="shared" si="9"/>
        <v>21659.333333333336</v>
      </c>
      <c r="Y9" s="46"/>
      <c r="Z9" s="44"/>
      <c r="AA9" s="44"/>
      <c r="AB9" s="44"/>
      <c r="AC9" s="44"/>
      <c r="AD9" s="44"/>
      <c r="AE9" s="44"/>
      <c r="AF9" s="44"/>
      <c r="AG9" s="44"/>
      <c r="AH9" s="44"/>
      <c r="AI9" s="44"/>
      <c r="AJ9" s="44"/>
      <c r="AK9" s="44"/>
      <c r="AL9" s="44"/>
      <c r="AM9" s="44"/>
      <c r="AN9" s="44"/>
      <c r="AO9" s="44"/>
    </row>
    <row r="10" spans="1:41" ht="15" x14ac:dyDescent="0.25">
      <c r="A10" s="77" t="s">
        <v>67</v>
      </c>
      <c r="B10" s="72">
        <v>33826</v>
      </c>
      <c r="C10" s="12">
        <v>32489</v>
      </c>
      <c r="D10" s="12">
        <v>19675</v>
      </c>
      <c r="E10" s="12"/>
      <c r="F10" s="12"/>
      <c r="G10" s="12"/>
      <c r="H10" s="55">
        <f t="shared" si="0"/>
        <v>85990</v>
      </c>
      <c r="I10" s="37">
        <f t="shared" si="1"/>
        <v>4059.12</v>
      </c>
      <c r="J10" s="12">
        <f t="shared" si="2"/>
        <v>1014.78</v>
      </c>
      <c r="K10" s="12">
        <f t="shared" si="3"/>
        <v>7602.5</v>
      </c>
      <c r="L10" s="62">
        <f t="shared" si="4"/>
        <v>12676.4</v>
      </c>
      <c r="M10" s="59">
        <f t="shared" si="5"/>
        <v>73313.600000000006</v>
      </c>
      <c r="N10" s="97"/>
      <c r="O10" s="104">
        <v>8000</v>
      </c>
      <c r="P10" s="97"/>
      <c r="Q10" s="37">
        <v>25000</v>
      </c>
      <c r="R10" s="38">
        <v>28940</v>
      </c>
      <c r="S10" s="97"/>
      <c r="T10" s="37">
        <f t="shared" si="6"/>
        <v>45101.333333333328</v>
      </c>
      <c r="U10" s="12">
        <f t="shared" si="7"/>
        <v>22550.666666666664</v>
      </c>
      <c r="V10" s="12">
        <v>1700</v>
      </c>
      <c r="W10" s="12">
        <f t="shared" si="8"/>
        <v>43318.666666666672</v>
      </c>
      <c r="X10" s="38">
        <f t="shared" si="9"/>
        <v>21659.333333333336</v>
      </c>
      <c r="Y10" s="46"/>
      <c r="Z10" s="44"/>
      <c r="AA10" s="44"/>
      <c r="AB10" s="44"/>
      <c r="AC10" s="44"/>
      <c r="AD10" s="44"/>
      <c r="AE10" s="44"/>
      <c r="AF10" s="44"/>
      <c r="AG10" s="44"/>
      <c r="AH10" s="44"/>
      <c r="AI10" s="44"/>
      <c r="AJ10" s="44"/>
      <c r="AK10" s="44"/>
      <c r="AL10" s="44"/>
      <c r="AM10" s="44"/>
      <c r="AN10" s="44"/>
      <c r="AO10" s="44"/>
    </row>
    <row r="11" spans="1:41" ht="15" x14ac:dyDescent="0.25">
      <c r="A11" s="80" t="s">
        <v>68</v>
      </c>
      <c r="B11" s="72">
        <v>33826</v>
      </c>
      <c r="C11" s="12">
        <v>32489</v>
      </c>
      <c r="D11" s="12">
        <v>19675</v>
      </c>
      <c r="E11" s="12"/>
      <c r="F11" s="12"/>
      <c r="G11" s="12"/>
      <c r="H11" s="55">
        <f t="shared" si="0"/>
        <v>85990</v>
      </c>
      <c r="I11" s="37">
        <f t="shared" si="1"/>
        <v>4059.12</v>
      </c>
      <c r="J11" s="12">
        <f t="shared" si="2"/>
        <v>1014.78</v>
      </c>
      <c r="K11" s="12">
        <f t="shared" si="3"/>
        <v>7602.5</v>
      </c>
      <c r="L11" s="62">
        <f t="shared" si="4"/>
        <v>12676.4</v>
      </c>
      <c r="M11" s="59">
        <f t="shared" si="5"/>
        <v>73313.600000000006</v>
      </c>
      <c r="N11" s="97"/>
      <c r="O11" s="104">
        <v>8000</v>
      </c>
      <c r="P11" s="97"/>
      <c r="Q11" s="37">
        <v>25000</v>
      </c>
      <c r="R11" s="38">
        <v>28940</v>
      </c>
      <c r="S11" s="97"/>
      <c r="T11" s="37">
        <f t="shared" si="6"/>
        <v>45101.333333333328</v>
      </c>
      <c r="U11" s="12">
        <f t="shared" si="7"/>
        <v>22550.666666666664</v>
      </c>
      <c r="V11" s="12">
        <v>1700</v>
      </c>
      <c r="W11" s="12">
        <f t="shared" si="8"/>
        <v>43318.666666666672</v>
      </c>
      <c r="X11" s="38">
        <f t="shared" si="9"/>
        <v>21659.333333333336</v>
      </c>
      <c r="Y11" s="46"/>
    </row>
    <row r="12" spans="1:41" ht="15" x14ac:dyDescent="0.25">
      <c r="A12" s="80" t="s">
        <v>69</v>
      </c>
      <c r="B12" s="72">
        <v>33826</v>
      </c>
      <c r="C12" s="12">
        <v>32489</v>
      </c>
      <c r="D12" s="12">
        <v>19675</v>
      </c>
      <c r="E12" s="12"/>
      <c r="F12" s="12"/>
      <c r="G12" s="12">
        <v>10230</v>
      </c>
      <c r="H12" s="55">
        <f t="shared" si="0"/>
        <v>96220</v>
      </c>
      <c r="I12" s="37">
        <f t="shared" si="1"/>
        <v>4059.12</v>
      </c>
      <c r="J12" s="12">
        <f t="shared" si="2"/>
        <v>1014.78</v>
      </c>
      <c r="K12" s="12">
        <f t="shared" si="3"/>
        <v>7602.5</v>
      </c>
      <c r="L12" s="62">
        <f t="shared" si="4"/>
        <v>12676.4</v>
      </c>
      <c r="M12" s="59">
        <f t="shared" si="5"/>
        <v>83543.600000000006</v>
      </c>
      <c r="N12" s="97"/>
      <c r="O12" s="104">
        <v>8000</v>
      </c>
      <c r="P12" s="97"/>
      <c r="Q12" s="37">
        <v>25000</v>
      </c>
      <c r="R12" s="38">
        <v>28940</v>
      </c>
      <c r="S12" s="97"/>
      <c r="T12" s="37">
        <f t="shared" si="6"/>
        <v>45101.333333333328</v>
      </c>
      <c r="U12" s="12">
        <f t="shared" si="7"/>
        <v>22550.666666666664</v>
      </c>
      <c r="V12" s="12">
        <v>1700</v>
      </c>
      <c r="W12" s="12">
        <f t="shared" si="8"/>
        <v>43318.666666666672</v>
      </c>
      <c r="X12" s="38">
        <f t="shared" si="9"/>
        <v>21659.333333333336</v>
      </c>
      <c r="Y12" s="46"/>
    </row>
    <row r="13" spans="1:41" ht="15" x14ac:dyDescent="0.25">
      <c r="A13" s="80" t="s">
        <v>70</v>
      </c>
      <c r="B13" s="72">
        <v>33826</v>
      </c>
      <c r="C13" s="12">
        <v>32489</v>
      </c>
      <c r="D13" s="12">
        <v>19675</v>
      </c>
      <c r="E13" s="12">
        <v>4000</v>
      </c>
      <c r="F13" s="12"/>
      <c r="G13" s="12"/>
      <c r="H13" s="55">
        <f t="shared" si="0"/>
        <v>89990</v>
      </c>
      <c r="I13" s="37">
        <f t="shared" si="1"/>
        <v>4059.12</v>
      </c>
      <c r="J13" s="12">
        <f t="shared" si="2"/>
        <v>1014.78</v>
      </c>
      <c r="K13" s="12">
        <f t="shared" si="3"/>
        <v>7602.5</v>
      </c>
      <c r="L13" s="62">
        <f t="shared" si="4"/>
        <v>12676.4</v>
      </c>
      <c r="M13" s="59">
        <f t="shared" si="5"/>
        <v>77313.600000000006</v>
      </c>
      <c r="N13" s="97"/>
      <c r="O13" s="104">
        <v>8000</v>
      </c>
      <c r="P13" s="97"/>
      <c r="Q13" s="37">
        <v>25000</v>
      </c>
      <c r="R13" s="38">
        <v>28940</v>
      </c>
      <c r="S13" s="97"/>
      <c r="T13" s="37">
        <f t="shared" si="6"/>
        <v>45101.333333333328</v>
      </c>
      <c r="U13" s="12">
        <f t="shared" si="7"/>
        <v>22550.666666666664</v>
      </c>
      <c r="V13" s="12">
        <v>1700</v>
      </c>
      <c r="W13" s="12">
        <f t="shared" si="8"/>
        <v>43318.666666666672</v>
      </c>
      <c r="X13" s="38">
        <f t="shared" si="9"/>
        <v>21659.333333333336</v>
      </c>
      <c r="Y13" s="46"/>
    </row>
    <row r="14" spans="1:41" ht="15" x14ac:dyDescent="0.25">
      <c r="A14" s="79" t="s">
        <v>71</v>
      </c>
      <c r="B14" s="72">
        <v>33826</v>
      </c>
      <c r="C14" s="12">
        <v>32489</v>
      </c>
      <c r="D14" s="12">
        <v>19675</v>
      </c>
      <c r="E14" s="12"/>
      <c r="F14" s="12"/>
      <c r="G14" s="12"/>
      <c r="H14" s="55">
        <f t="shared" si="0"/>
        <v>85990</v>
      </c>
      <c r="I14" s="37">
        <f t="shared" si="1"/>
        <v>4059.12</v>
      </c>
      <c r="J14" s="12">
        <f t="shared" si="2"/>
        <v>1014.78</v>
      </c>
      <c r="K14" s="12">
        <f t="shared" si="3"/>
        <v>7602.5</v>
      </c>
      <c r="L14" s="62">
        <f t="shared" si="4"/>
        <v>12676.4</v>
      </c>
      <c r="M14" s="59">
        <f t="shared" si="5"/>
        <v>73313.600000000006</v>
      </c>
      <c r="N14" s="97"/>
      <c r="O14" s="104">
        <v>8000</v>
      </c>
      <c r="P14" s="97"/>
      <c r="Q14" s="37">
        <v>25000</v>
      </c>
      <c r="R14" s="38">
        <v>28940</v>
      </c>
      <c r="S14" s="97"/>
      <c r="T14" s="37">
        <f t="shared" si="6"/>
        <v>45101.333333333328</v>
      </c>
      <c r="U14" s="12">
        <f t="shared" si="7"/>
        <v>22550.666666666664</v>
      </c>
      <c r="V14" s="12">
        <v>1700</v>
      </c>
      <c r="W14" s="12">
        <f t="shared" si="8"/>
        <v>43318.666666666672</v>
      </c>
      <c r="X14" s="38">
        <f t="shared" si="9"/>
        <v>21659.333333333336</v>
      </c>
      <c r="Y14" s="46"/>
    </row>
    <row r="15" spans="1:41" ht="15" x14ac:dyDescent="0.25">
      <c r="A15" s="77" t="s">
        <v>72</v>
      </c>
      <c r="B15" s="72">
        <v>33826</v>
      </c>
      <c r="C15" s="12">
        <v>32489</v>
      </c>
      <c r="D15" s="12">
        <v>19675</v>
      </c>
      <c r="E15" s="12"/>
      <c r="F15" s="12"/>
      <c r="G15" s="12"/>
      <c r="H15" s="55">
        <f t="shared" si="0"/>
        <v>85990</v>
      </c>
      <c r="I15" s="37">
        <f t="shared" si="1"/>
        <v>4059.12</v>
      </c>
      <c r="J15" s="12">
        <f t="shared" si="2"/>
        <v>1014.78</v>
      </c>
      <c r="K15" s="12">
        <f t="shared" si="3"/>
        <v>7602.5</v>
      </c>
      <c r="L15" s="62">
        <f t="shared" si="4"/>
        <v>12676.4</v>
      </c>
      <c r="M15" s="59">
        <f t="shared" si="5"/>
        <v>73313.600000000006</v>
      </c>
      <c r="N15" s="97"/>
      <c r="O15" s="104">
        <v>8000</v>
      </c>
      <c r="P15" s="97"/>
      <c r="Q15" s="37">
        <v>25000</v>
      </c>
      <c r="R15" s="38">
        <v>28940</v>
      </c>
      <c r="S15" s="97"/>
      <c r="T15" s="37">
        <f t="shared" si="6"/>
        <v>45101.333333333328</v>
      </c>
      <c r="U15" s="12">
        <f t="shared" si="7"/>
        <v>22550.666666666664</v>
      </c>
      <c r="V15" s="12">
        <v>1700</v>
      </c>
      <c r="W15" s="12">
        <f t="shared" si="8"/>
        <v>43318.666666666672</v>
      </c>
      <c r="X15" s="38">
        <f t="shared" si="9"/>
        <v>21659.333333333336</v>
      </c>
      <c r="Y15" s="46"/>
    </row>
    <row r="16" spans="1:41" ht="15" x14ac:dyDescent="0.25">
      <c r="A16" s="79" t="s">
        <v>73</v>
      </c>
      <c r="B16" s="72">
        <v>33826</v>
      </c>
      <c r="C16" s="12">
        <v>32489</v>
      </c>
      <c r="D16" s="12">
        <v>19675</v>
      </c>
      <c r="E16" s="12"/>
      <c r="F16" s="12">
        <v>33110</v>
      </c>
      <c r="G16" s="12"/>
      <c r="H16" s="55">
        <f t="shared" si="0"/>
        <v>119100</v>
      </c>
      <c r="I16" s="37">
        <f t="shared" si="1"/>
        <v>4059.12</v>
      </c>
      <c r="J16" s="12">
        <f t="shared" si="2"/>
        <v>1014.78</v>
      </c>
      <c r="K16" s="12">
        <f t="shared" si="3"/>
        <v>7602.5</v>
      </c>
      <c r="L16" s="62">
        <f t="shared" si="4"/>
        <v>12676.4</v>
      </c>
      <c r="M16" s="59">
        <f t="shared" si="5"/>
        <v>106423.6</v>
      </c>
      <c r="N16" s="97"/>
      <c r="O16" s="104">
        <v>8000</v>
      </c>
      <c r="P16" s="97"/>
      <c r="Q16" s="37">
        <v>25000</v>
      </c>
      <c r="R16" s="38">
        <v>28940</v>
      </c>
      <c r="S16" s="97"/>
      <c r="T16" s="37">
        <f t="shared" si="6"/>
        <v>45101.333333333328</v>
      </c>
      <c r="U16" s="12">
        <f t="shared" si="7"/>
        <v>22550.666666666664</v>
      </c>
      <c r="V16" s="12">
        <v>1700</v>
      </c>
      <c r="W16" s="12">
        <f t="shared" si="8"/>
        <v>43318.666666666672</v>
      </c>
      <c r="X16" s="38">
        <f t="shared" si="9"/>
        <v>21659.333333333336</v>
      </c>
      <c r="Y16" s="46"/>
    </row>
    <row r="17" spans="1:25" ht="15" x14ac:dyDescent="0.25">
      <c r="A17" s="79" t="s">
        <v>74</v>
      </c>
      <c r="B17" s="72">
        <v>33826</v>
      </c>
      <c r="C17" s="12">
        <v>32489</v>
      </c>
      <c r="D17" s="12">
        <v>19675</v>
      </c>
      <c r="E17" s="12"/>
      <c r="F17" s="12"/>
      <c r="G17" s="12"/>
      <c r="H17" s="55">
        <f t="shared" si="0"/>
        <v>85990</v>
      </c>
      <c r="I17" s="37">
        <f t="shared" si="1"/>
        <v>4059.12</v>
      </c>
      <c r="J17" s="12">
        <f t="shared" si="2"/>
        <v>1014.78</v>
      </c>
      <c r="K17" s="12">
        <f t="shared" si="3"/>
        <v>7602.5</v>
      </c>
      <c r="L17" s="62">
        <f t="shared" si="4"/>
        <v>12676.4</v>
      </c>
      <c r="M17" s="59">
        <f t="shared" si="5"/>
        <v>73313.600000000006</v>
      </c>
      <c r="N17" s="97"/>
      <c r="O17" s="104">
        <v>8000</v>
      </c>
      <c r="P17" s="97"/>
      <c r="Q17" s="37">
        <v>25000</v>
      </c>
      <c r="R17" s="38">
        <v>28940</v>
      </c>
      <c r="S17" s="97"/>
      <c r="T17" s="37">
        <f t="shared" si="6"/>
        <v>45101.333333333328</v>
      </c>
      <c r="U17" s="12">
        <f t="shared" si="7"/>
        <v>22550.666666666664</v>
      </c>
      <c r="V17" s="12">
        <v>1700</v>
      </c>
      <c r="W17" s="12">
        <f t="shared" si="8"/>
        <v>43318.666666666672</v>
      </c>
      <c r="X17" s="38">
        <f t="shared" si="9"/>
        <v>21659.333333333336</v>
      </c>
      <c r="Y17" s="46"/>
    </row>
    <row r="18" spans="1:25" x14ac:dyDescent="0.25">
      <c r="A18" s="84" t="s">
        <v>21</v>
      </c>
      <c r="B18" s="12"/>
      <c r="C18" s="12"/>
      <c r="D18" s="12"/>
      <c r="E18" s="12"/>
      <c r="F18" s="75"/>
      <c r="G18" s="75"/>
      <c r="H18" s="55"/>
      <c r="I18" s="37"/>
      <c r="J18" s="12"/>
      <c r="K18" s="12"/>
      <c r="L18" s="62"/>
      <c r="M18" s="59"/>
      <c r="N18" s="97"/>
      <c r="O18" s="104"/>
      <c r="P18" s="97"/>
      <c r="Q18" s="37"/>
      <c r="R18" s="38"/>
      <c r="S18" s="97"/>
      <c r="T18" s="37"/>
      <c r="U18" s="12"/>
      <c r="V18" s="12"/>
      <c r="W18" s="12"/>
      <c r="X18" s="38"/>
      <c r="Y18" s="46"/>
    </row>
    <row r="19" spans="1:25" ht="15" x14ac:dyDescent="0.25">
      <c r="A19" s="79" t="s">
        <v>81</v>
      </c>
      <c r="B19" s="72">
        <v>33826</v>
      </c>
      <c r="C19" s="12">
        <v>32489</v>
      </c>
      <c r="D19" s="12">
        <v>19675</v>
      </c>
      <c r="E19" s="12">
        <v>4000</v>
      </c>
      <c r="F19" s="12"/>
      <c r="G19" s="12"/>
      <c r="H19" s="55">
        <f t="shared" ref="H19:H22" si="10">SUM(B19:G19)</f>
        <v>89990</v>
      </c>
      <c r="I19" s="37">
        <f t="shared" ref="I19:I22" si="11">B19*0.12</f>
        <v>4059.12</v>
      </c>
      <c r="J19" s="12">
        <f t="shared" ref="J19:J22" si="12">B19*0.03</f>
        <v>1014.78</v>
      </c>
      <c r="K19" s="12">
        <f t="shared" si="3"/>
        <v>7602.5</v>
      </c>
      <c r="L19" s="62">
        <f t="shared" ref="L19:L22" si="13">SUM(I19:K19)</f>
        <v>12676.4</v>
      </c>
      <c r="M19" s="59">
        <f t="shared" ref="M19:M26" si="14">H19-L19</f>
        <v>77313.600000000006</v>
      </c>
      <c r="N19" s="97"/>
      <c r="O19" s="104">
        <v>8000</v>
      </c>
      <c r="P19" s="97"/>
      <c r="Q19" s="37">
        <v>25000</v>
      </c>
      <c r="R19" s="38">
        <v>28940</v>
      </c>
      <c r="S19" s="97"/>
      <c r="T19" s="37">
        <f t="shared" ref="T19:T22" si="15">B19/30*40</f>
        <v>45101.333333333328</v>
      </c>
      <c r="U19" s="12">
        <f t="shared" ref="U19:U22" si="16">B19/30*20</f>
        <v>22550.666666666664</v>
      </c>
      <c r="V19" s="12">
        <v>1700</v>
      </c>
      <c r="W19" s="12">
        <f t="shared" ref="W19:W22" si="17">C19/30*40</f>
        <v>43318.666666666672</v>
      </c>
      <c r="X19" s="38">
        <f t="shared" ref="X19:X22" si="18">C19/30*20</f>
        <v>21659.333333333336</v>
      </c>
      <c r="Y19" s="46"/>
    </row>
    <row r="20" spans="1:25" ht="15" x14ac:dyDescent="0.25">
      <c r="A20" s="77" t="s">
        <v>82</v>
      </c>
      <c r="B20" s="72">
        <v>33826</v>
      </c>
      <c r="C20" s="12">
        <v>32489</v>
      </c>
      <c r="D20" s="12">
        <v>19675</v>
      </c>
      <c r="E20" s="12"/>
      <c r="F20" s="12"/>
      <c r="G20" s="12">
        <v>4650</v>
      </c>
      <c r="H20" s="55">
        <f t="shared" si="10"/>
        <v>90640</v>
      </c>
      <c r="I20" s="37">
        <f t="shared" si="11"/>
        <v>4059.12</v>
      </c>
      <c r="J20" s="12">
        <f t="shared" si="12"/>
        <v>1014.78</v>
      </c>
      <c r="K20" s="12">
        <f t="shared" si="3"/>
        <v>7602.5</v>
      </c>
      <c r="L20" s="62">
        <f t="shared" si="13"/>
        <v>12676.4</v>
      </c>
      <c r="M20" s="59">
        <f t="shared" si="14"/>
        <v>77963.600000000006</v>
      </c>
      <c r="N20" s="97"/>
      <c r="O20" s="104">
        <v>8000</v>
      </c>
      <c r="P20" s="97"/>
      <c r="Q20" s="37">
        <v>25000</v>
      </c>
      <c r="R20" s="38">
        <v>28940</v>
      </c>
      <c r="S20" s="97"/>
      <c r="T20" s="37">
        <f t="shared" si="15"/>
        <v>45101.333333333328</v>
      </c>
      <c r="U20" s="12">
        <f t="shared" si="16"/>
        <v>22550.666666666664</v>
      </c>
      <c r="V20" s="12">
        <v>1700</v>
      </c>
      <c r="W20" s="12">
        <f t="shared" si="17"/>
        <v>43318.666666666672</v>
      </c>
      <c r="X20" s="38">
        <f t="shared" si="18"/>
        <v>21659.333333333336</v>
      </c>
      <c r="Y20" s="46"/>
    </row>
    <row r="21" spans="1:25" ht="15" x14ac:dyDescent="0.25">
      <c r="A21" s="79" t="s">
        <v>83</v>
      </c>
      <c r="B21" s="72">
        <v>33826</v>
      </c>
      <c r="C21" s="12">
        <v>32489</v>
      </c>
      <c r="D21" s="12">
        <v>19675</v>
      </c>
      <c r="E21" s="12"/>
      <c r="F21" s="12"/>
      <c r="G21" s="12"/>
      <c r="H21" s="55">
        <f t="shared" si="10"/>
        <v>85990</v>
      </c>
      <c r="I21" s="37">
        <f t="shared" si="11"/>
        <v>4059.12</v>
      </c>
      <c r="J21" s="12">
        <f t="shared" si="12"/>
        <v>1014.78</v>
      </c>
      <c r="K21" s="12">
        <f t="shared" si="3"/>
        <v>7602.5</v>
      </c>
      <c r="L21" s="62">
        <f t="shared" si="13"/>
        <v>12676.4</v>
      </c>
      <c r="M21" s="59">
        <f t="shared" si="14"/>
        <v>73313.600000000006</v>
      </c>
      <c r="N21" s="97"/>
      <c r="O21" s="104">
        <v>8000</v>
      </c>
      <c r="P21" s="97"/>
      <c r="Q21" s="37">
        <v>25000</v>
      </c>
      <c r="R21" s="38">
        <v>28940</v>
      </c>
      <c r="S21" s="97"/>
      <c r="T21" s="37">
        <f t="shared" si="15"/>
        <v>45101.333333333328</v>
      </c>
      <c r="U21" s="12">
        <f t="shared" si="16"/>
        <v>22550.666666666664</v>
      </c>
      <c r="V21" s="12">
        <v>1700</v>
      </c>
      <c r="W21" s="12">
        <f t="shared" si="17"/>
        <v>43318.666666666672</v>
      </c>
      <c r="X21" s="38">
        <f t="shared" si="18"/>
        <v>21659.333333333336</v>
      </c>
      <c r="Y21" s="46"/>
    </row>
    <row r="22" spans="1:25" ht="15" x14ac:dyDescent="0.25">
      <c r="A22" s="77" t="s">
        <v>84</v>
      </c>
      <c r="B22" s="72">
        <v>33826</v>
      </c>
      <c r="C22" s="12">
        <v>32489</v>
      </c>
      <c r="D22" s="12">
        <v>19675</v>
      </c>
      <c r="E22" s="12"/>
      <c r="F22" s="12"/>
      <c r="G22" s="12"/>
      <c r="H22" s="55">
        <f t="shared" si="10"/>
        <v>85990</v>
      </c>
      <c r="I22" s="37">
        <f t="shared" si="11"/>
        <v>4059.12</v>
      </c>
      <c r="J22" s="12">
        <f t="shared" si="12"/>
        <v>1014.78</v>
      </c>
      <c r="K22" s="12">
        <f t="shared" si="3"/>
        <v>7602.5</v>
      </c>
      <c r="L22" s="62">
        <f t="shared" si="13"/>
        <v>12676.4</v>
      </c>
      <c r="M22" s="59">
        <f t="shared" si="14"/>
        <v>73313.600000000006</v>
      </c>
      <c r="N22" s="97"/>
      <c r="O22" s="104">
        <v>8000</v>
      </c>
      <c r="P22" s="97"/>
      <c r="Q22" s="37">
        <v>25000</v>
      </c>
      <c r="R22" s="38">
        <v>28940</v>
      </c>
      <c r="S22" s="97"/>
      <c r="T22" s="37">
        <f t="shared" si="15"/>
        <v>45101.333333333328</v>
      </c>
      <c r="U22" s="12">
        <f t="shared" si="16"/>
        <v>22550.666666666664</v>
      </c>
      <c r="V22" s="12">
        <v>1700</v>
      </c>
      <c r="W22" s="12">
        <f t="shared" si="17"/>
        <v>43318.666666666672</v>
      </c>
      <c r="X22" s="38">
        <f t="shared" si="18"/>
        <v>21659.333333333336</v>
      </c>
      <c r="Y22" s="46"/>
    </row>
    <row r="23" spans="1:25" ht="15" x14ac:dyDescent="0.25">
      <c r="A23" s="80" t="s">
        <v>85</v>
      </c>
      <c r="B23" s="72">
        <v>33826</v>
      </c>
      <c r="C23" s="12">
        <v>32489</v>
      </c>
      <c r="D23" s="12">
        <v>19675</v>
      </c>
      <c r="E23" s="73"/>
      <c r="F23" s="12"/>
      <c r="G23" s="14"/>
      <c r="H23" s="74">
        <f>SUM(B23:G23)</f>
        <v>85990</v>
      </c>
      <c r="I23" s="37">
        <f>B23*0.12</f>
        <v>4059.12</v>
      </c>
      <c r="J23" s="12">
        <f>B23*0.03</f>
        <v>1014.78</v>
      </c>
      <c r="K23" s="12">
        <f t="shared" si="3"/>
        <v>7602.5</v>
      </c>
      <c r="L23" s="62">
        <f>SUM(I23:K23)</f>
        <v>12676.4</v>
      </c>
      <c r="M23" s="59">
        <f t="shared" si="14"/>
        <v>73313.600000000006</v>
      </c>
      <c r="N23" s="97"/>
      <c r="O23" s="104">
        <v>8000</v>
      </c>
      <c r="P23" s="97"/>
      <c r="Q23" s="37">
        <v>25000</v>
      </c>
      <c r="R23" s="38">
        <v>28940</v>
      </c>
      <c r="S23" s="97"/>
      <c r="T23" s="37">
        <f t="shared" ref="T23:T26" si="19">B23/30*40</f>
        <v>45101.333333333328</v>
      </c>
      <c r="U23" s="12">
        <f t="shared" ref="U23:U26" si="20">B23/30*20</f>
        <v>22550.666666666664</v>
      </c>
      <c r="V23" s="12">
        <v>1700</v>
      </c>
      <c r="W23" s="12">
        <f t="shared" ref="W23:W26" si="21">C23/30*40</f>
        <v>43318.666666666672</v>
      </c>
      <c r="X23" s="38">
        <f t="shared" ref="X23:X26" si="22">C23/30*20</f>
        <v>21659.333333333336</v>
      </c>
      <c r="Y23" s="46"/>
    </row>
    <row r="24" spans="1:25" ht="15" x14ac:dyDescent="0.25">
      <c r="A24" s="79" t="s">
        <v>86</v>
      </c>
      <c r="B24" s="72">
        <v>33826</v>
      </c>
      <c r="C24" s="12">
        <v>32489</v>
      </c>
      <c r="D24" s="12">
        <v>19675</v>
      </c>
      <c r="E24" s="12"/>
      <c r="F24" s="12"/>
      <c r="G24" s="12"/>
      <c r="H24" s="55">
        <f t="shared" ref="H24:H26" si="23">SUM(B24:G24)</f>
        <v>85990</v>
      </c>
      <c r="I24" s="37">
        <f t="shared" ref="I24:I26" si="24">B24*0.12</f>
        <v>4059.12</v>
      </c>
      <c r="J24" s="12">
        <f t="shared" ref="J24:J26" si="25">B24*0.03</f>
        <v>1014.78</v>
      </c>
      <c r="K24" s="12">
        <f t="shared" si="3"/>
        <v>7602.5</v>
      </c>
      <c r="L24" s="62">
        <f t="shared" ref="L24:L26" si="26">SUM(I24:K24)</f>
        <v>12676.4</v>
      </c>
      <c r="M24" s="59">
        <f t="shared" si="14"/>
        <v>73313.600000000006</v>
      </c>
      <c r="N24" s="97"/>
      <c r="O24" s="104">
        <v>8000</v>
      </c>
      <c r="P24" s="97"/>
      <c r="Q24" s="37">
        <v>25000</v>
      </c>
      <c r="R24" s="38">
        <v>28940</v>
      </c>
      <c r="S24" s="97"/>
      <c r="T24" s="37">
        <f t="shared" si="19"/>
        <v>45101.333333333328</v>
      </c>
      <c r="U24" s="12">
        <f t="shared" si="20"/>
        <v>22550.666666666664</v>
      </c>
      <c r="V24" s="12">
        <v>1700</v>
      </c>
      <c r="W24" s="12">
        <f t="shared" si="21"/>
        <v>43318.666666666672</v>
      </c>
      <c r="X24" s="38">
        <f t="shared" si="22"/>
        <v>21659.333333333336</v>
      </c>
      <c r="Y24" s="46"/>
    </row>
    <row r="25" spans="1:25" ht="15" x14ac:dyDescent="0.25">
      <c r="A25" s="79" t="s">
        <v>87</v>
      </c>
      <c r="B25" s="72">
        <v>33826</v>
      </c>
      <c r="C25" s="12">
        <v>32489</v>
      </c>
      <c r="D25" s="12">
        <v>19675</v>
      </c>
      <c r="E25" s="12">
        <v>2663</v>
      </c>
      <c r="F25" s="12"/>
      <c r="G25" s="12"/>
      <c r="H25" s="55">
        <f t="shared" si="23"/>
        <v>88653</v>
      </c>
      <c r="I25" s="37">
        <f t="shared" si="24"/>
        <v>4059.12</v>
      </c>
      <c r="J25" s="12">
        <f t="shared" si="25"/>
        <v>1014.78</v>
      </c>
      <c r="K25" s="12">
        <f t="shared" si="3"/>
        <v>7602.5</v>
      </c>
      <c r="L25" s="62">
        <f t="shared" si="26"/>
        <v>12676.4</v>
      </c>
      <c r="M25" s="59">
        <f t="shared" si="14"/>
        <v>75976.600000000006</v>
      </c>
      <c r="N25" s="97"/>
      <c r="O25" s="104">
        <v>8000</v>
      </c>
      <c r="P25" s="97"/>
      <c r="Q25" s="37">
        <v>25000</v>
      </c>
      <c r="R25" s="38">
        <v>28940</v>
      </c>
      <c r="S25" s="97"/>
      <c r="T25" s="37">
        <f t="shared" si="19"/>
        <v>45101.333333333328</v>
      </c>
      <c r="U25" s="12">
        <f t="shared" si="20"/>
        <v>22550.666666666664</v>
      </c>
      <c r="V25" s="12">
        <v>1700</v>
      </c>
      <c r="W25" s="12">
        <f t="shared" si="21"/>
        <v>43318.666666666672</v>
      </c>
      <c r="X25" s="38">
        <f t="shared" si="22"/>
        <v>21659.333333333336</v>
      </c>
      <c r="Y25" s="46"/>
    </row>
    <row r="26" spans="1:25" ht="15" x14ac:dyDescent="0.25">
      <c r="A26" s="79" t="s">
        <v>88</v>
      </c>
      <c r="B26" s="72">
        <v>33826</v>
      </c>
      <c r="C26" s="12">
        <v>32489</v>
      </c>
      <c r="D26" s="12">
        <v>19675</v>
      </c>
      <c r="E26" s="12"/>
      <c r="F26" s="12">
        <v>24080</v>
      </c>
      <c r="G26" s="12"/>
      <c r="H26" s="55">
        <f t="shared" si="23"/>
        <v>110070</v>
      </c>
      <c r="I26" s="37">
        <f t="shared" si="24"/>
        <v>4059.12</v>
      </c>
      <c r="J26" s="12">
        <f t="shared" si="25"/>
        <v>1014.78</v>
      </c>
      <c r="K26" s="12">
        <f t="shared" si="3"/>
        <v>7602.5</v>
      </c>
      <c r="L26" s="62">
        <f t="shared" si="26"/>
        <v>12676.4</v>
      </c>
      <c r="M26" s="59">
        <f t="shared" si="14"/>
        <v>97393.600000000006</v>
      </c>
      <c r="N26" s="97"/>
      <c r="O26" s="104">
        <v>8000</v>
      </c>
      <c r="P26" s="97"/>
      <c r="Q26" s="37">
        <v>25000</v>
      </c>
      <c r="R26" s="38">
        <v>28940</v>
      </c>
      <c r="S26" s="97"/>
      <c r="T26" s="37">
        <f t="shared" si="19"/>
        <v>45101.333333333328</v>
      </c>
      <c r="U26" s="12">
        <f t="shared" si="20"/>
        <v>22550.666666666664</v>
      </c>
      <c r="V26" s="12">
        <v>1700</v>
      </c>
      <c r="W26" s="12">
        <f t="shared" si="21"/>
        <v>43318.666666666672</v>
      </c>
      <c r="X26" s="38">
        <f t="shared" si="22"/>
        <v>21659.333333333336</v>
      </c>
      <c r="Y26" s="46"/>
    </row>
    <row r="27" spans="1:25" x14ac:dyDescent="0.25">
      <c r="A27" s="83" t="s">
        <v>17</v>
      </c>
      <c r="B27" s="12"/>
      <c r="C27" s="12"/>
      <c r="D27" s="12"/>
      <c r="E27" s="12"/>
      <c r="F27" s="12"/>
      <c r="G27" s="12"/>
      <c r="H27" s="55"/>
      <c r="I27" s="37"/>
      <c r="J27" s="12"/>
      <c r="K27" s="12"/>
      <c r="L27" s="62"/>
      <c r="M27" s="59"/>
      <c r="N27" s="97"/>
      <c r="O27" s="104"/>
      <c r="P27" s="97"/>
      <c r="Q27" s="37"/>
      <c r="R27" s="38"/>
      <c r="S27" s="97"/>
      <c r="T27" s="37"/>
      <c r="U27" s="12"/>
      <c r="V27" s="12"/>
      <c r="W27" s="12"/>
      <c r="X27" s="38"/>
      <c r="Y27" s="46"/>
    </row>
    <row r="28" spans="1:25" ht="15" x14ac:dyDescent="0.25">
      <c r="A28" s="80" t="s">
        <v>75</v>
      </c>
      <c r="B28" s="72">
        <v>33826</v>
      </c>
      <c r="C28" s="12">
        <v>32489</v>
      </c>
      <c r="D28" s="12">
        <v>19675</v>
      </c>
      <c r="E28" s="12"/>
      <c r="F28" s="12"/>
      <c r="G28" s="12"/>
      <c r="H28" s="55">
        <f>SUM(B28:G28)</f>
        <v>85990</v>
      </c>
      <c r="I28" s="37">
        <f>B28*0.12</f>
        <v>4059.12</v>
      </c>
      <c r="J28" s="12">
        <f>B28*0.03</f>
        <v>1014.78</v>
      </c>
      <c r="K28" s="12">
        <f t="shared" si="3"/>
        <v>7602.5</v>
      </c>
      <c r="L28" s="62">
        <f t="shared" si="4"/>
        <v>12676.4</v>
      </c>
      <c r="M28" s="59">
        <f>H28-L28</f>
        <v>73313.600000000006</v>
      </c>
      <c r="N28" s="97"/>
      <c r="O28" s="104">
        <v>8000</v>
      </c>
      <c r="P28" s="97"/>
      <c r="Q28" s="37">
        <v>25000</v>
      </c>
      <c r="R28" s="38">
        <v>28940</v>
      </c>
      <c r="S28" s="97"/>
      <c r="T28" s="37">
        <f>B28/30*40</f>
        <v>45101.333333333328</v>
      </c>
      <c r="U28" s="12">
        <f>B28/30*20</f>
        <v>22550.666666666664</v>
      </c>
      <c r="V28" s="12">
        <v>1700</v>
      </c>
      <c r="W28" s="12">
        <f>C28/30*40</f>
        <v>43318.666666666672</v>
      </c>
      <c r="X28" s="38">
        <f>C28/30*20</f>
        <v>21659.333333333336</v>
      </c>
      <c r="Y28" s="46"/>
    </row>
    <row r="29" spans="1:25" ht="15" x14ac:dyDescent="0.2">
      <c r="A29" s="81" t="s">
        <v>76</v>
      </c>
      <c r="B29" s="72">
        <v>33826</v>
      </c>
      <c r="C29" s="12">
        <v>32489</v>
      </c>
      <c r="D29" s="12">
        <v>19675</v>
      </c>
      <c r="E29" s="12"/>
      <c r="F29" s="12"/>
      <c r="G29" s="12"/>
      <c r="H29" s="55">
        <f>SUM(B29:G29)</f>
        <v>85990</v>
      </c>
      <c r="I29" s="37">
        <f>B29*0.12</f>
        <v>4059.12</v>
      </c>
      <c r="J29" s="12">
        <f>B29*0.03</f>
        <v>1014.78</v>
      </c>
      <c r="K29" s="12">
        <f t="shared" si="3"/>
        <v>7602.5</v>
      </c>
      <c r="L29" s="62">
        <f t="shared" si="4"/>
        <v>12676.4</v>
      </c>
      <c r="M29" s="59">
        <f>H29-L29</f>
        <v>73313.600000000006</v>
      </c>
      <c r="N29" s="97"/>
      <c r="O29" s="104">
        <v>8000</v>
      </c>
      <c r="P29" s="97"/>
      <c r="Q29" s="37">
        <v>25000</v>
      </c>
      <c r="R29" s="38">
        <v>28940</v>
      </c>
      <c r="S29" s="97"/>
      <c r="T29" s="37">
        <f>B29/30*40</f>
        <v>45101.333333333328</v>
      </c>
      <c r="U29" s="12">
        <f>B29/30*20</f>
        <v>22550.666666666664</v>
      </c>
      <c r="V29" s="12">
        <v>1700</v>
      </c>
      <c r="W29" s="12">
        <f>C29/30*40</f>
        <v>43318.666666666672</v>
      </c>
      <c r="X29" s="38">
        <f>C29/30*20</f>
        <v>21659.333333333336</v>
      </c>
      <c r="Y29" s="46"/>
    </row>
    <row r="30" spans="1:25" ht="15" x14ac:dyDescent="0.2">
      <c r="A30" s="82" t="s">
        <v>77</v>
      </c>
      <c r="B30" s="72">
        <v>33826</v>
      </c>
      <c r="C30" s="12">
        <v>32489</v>
      </c>
      <c r="D30" s="12">
        <v>19675</v>
      </c>
      <c r="E30" s="12">
        <v>2663</v>
      </c>
      <c r="F30" s="12"/>
      <c r="G30" s="12">
        <v>1859</v>
      </c>
      <c r="H30" s="55">
        <f>SUM(B30:G30)</f>
        <v>90512</v>
      </c>
      <c r="I30" s="37">
        <f>B30*0.12</f>
        <v>4059.12</v>
      </c>
      <c r="J30" s="12">
        <f>B30*0.03</f>
        <v>1014.78</v>
      </c>
      <c r="K30" s="12">
        <f t="shared" si="3"/>
        <v>7602.5</v>
      </c>
      <c r="L30" s="62">
        <f t="shared" si="4"/>
        <v>12676.4</v>
      </c>
      <c r="M30" s="59">
        <f>H30-L30</f>
        <v>77835.600000000006</v>
      </c>
      <c r="N30" s="97"/>
      <c r="O30" s="104">
        <v>8000</v>
      </c>
      <c r="P30" s="97"/>
      <c r="Q30" s="37">
        <v>25000</v>
      </c>
      <c r="R30" s="38">
        <v>28940</v>
      </c>
      <c r="S30" s="97"/>
      <c r="T30" s="37">
        <f>B30/30*40</f>
        <v>45101.333333333328</v>
      </c>
      <c r="U30" s="12">
        <f>B30/30*20</f>
        <v>22550.666666666664</v>
      </c>
      <c r="V30" s="12">
        <v>1700</v>
      </c>
      <c r="W30" s="12">
        <f>C30/30*40</f>
        <v>43318.666666666672</v>
      </c>
      <c r="X30" s="38">
        <f>C30/30*20</f>
        <v>21659.333333333336</v>
      </c>
      <c r="Y30" s="46"/>
    </row>
    <row r="31" spans="1:25" ht="15" x14ac:dyDescent="0.25">
      <c r="A31" s="80" t="s">
        <v>78</v>
      </c>
      <c r="B31" s="72">
        <v>33826</v>
      </c>
      <c r="C31" s="12">
        <v>32489</v>
      </c>
      <c r="D31" s="12">
        <v>19675</v>
      </c>
      <c r="E31" s="12"/>
      <c r="F31" s="12">
        <v>9030</v>
      </c>
      <c r="G31" s="12"/>
      <c r="H31" s="55">
        <f>SUM(B31:G31)</f>
        <v>95020</v>
      </c>
      <c r="I31" s="37">
        <f>B31*0.12</f>
        <v>4059.12</v>
      </c>
      <c r="J31" s="12">
        <f>B31*0.03</f>
        <v>1014.78</v>
      </c>
      <c r="K31" s="12">
        <f t="shared" si="3"/>
        <v>7602.5</v>
      </c>
      <c r="L31" s="62">
        <f t="shared" si="4"/>
        <v>12676.4</v>
      </c>
      <c r="M31" s="59">
        <f>H31-L31</f>
        <v>82343.600000000006</v>
      </c>
      <c r="N31" s="97"/>
      <c r="O31" s="104">
        <v>8000</v>
      </c>
      <c r="P31" s="97"/>
      <c r="Q31" s="37">
        <v>25000</v>
      </c>
      <c r="R31" s="38">
        <v>28940</v>
      </c>
      <c r="S31" s="97"/>
      <c r="T31" s="37">
        <f>B31/30*40</f>
        <v>45101.333333333328</v>
      </c>
      <c r="U31" s="12">
        <f>B31/30*20</f>
        <v>22550.666666666664</v>
      </c>
      <c r="V31" s="12">
        <v>1700</v>
      </c>
      <c r="W31" s="12">
        <f>C31/30*40</f>
        <v>43318.666666666672</v>
      </c>
      <c r="X31" s="38">
        <f>C31/30*20</f>
        <v>21659.333333333336</v>
      </c>
      <c r="Y31" s="46"/>
    </row>
    <row r="32" spans="1:25" x14ac:dyDescent="0.25">
      <c r="A32" s="83" t="s">
        <v>23</v>
      </c>
      <c r="B32" s="12"/>
      <c r="C32" s="12"/>
      <c r="D32" s="12"/>
      <c r="E32" s="12"/>
      <c r="F32" s="12"/>
      <c r="G32" s="12"/>
      <c r="H32" s="55"/>
      <c r="I32" s="37"/>
      <c r="J32" s="12"/>
      <c r="K32" s="12"/>
      <c r="L32" s="62"/>
      <c r="M32" s="59"/>
      <c r="N32" s="97"/>
      <c r="O32" s="104"/>
      <c r="P32" s="97"/>
      <c r="Q32" s="37"/>
      <c r="R32" s="38"/>
      <c r="S32" s="97"/>
      <c r="T32" s="37"/>
      <c r="U32" s="12"/>
      <c r="V32" s="12"/>
      <c r="W32" s="12"/>
      <c r="X32" s="38"/>
      <c r="Y32" s="46"/>
    </row>
    <row r="33" spans="1:25" ht="15" x14ac:dyDescent="0.25">
      <c r="A33" s="80" t="s">
        <v>92</v>
      </c>
      <c r="B33" s="72">
        <v>33826</v>
      </c>
      <c r="C33" s="12">
        <v>32489</v>
      </c>
      <c r="D33" s="12">
        <v>19675</v>
      </c>
      <c r="E33" s="12">
        <v>2663</v>
      </c>
      <c r="F33" s="12"/>
      <c r="G33" s="12"/>
      <c r="H33" s="55">
        <f t="shared" ref="H33:H36" si="27">SUM(B33:G33)</f>
        <v>88653</v>
      </c>
      <c r="I33" s="37">
        <f t="shared" ref="I33:I36" si="28">B33*0.12</f>
        <v>4059.12</v>
      </c>
      <c r="J33" s="12">
        <f t="shared" ref="J33:J36" si="29">B33*0.03</f>
        <v>1014.78</v>
      </c>
      <c r="K33" s="12">
        <f t="shared" si="3"/>
        <v>7602.5</v>
      </c>
      <c r="L33" s="62">
        <f t="shared" ref="L33:L36" si="30">SUM(I33:K33)</f>
        <v>12676.4</v>
      </c>
      <c r="M33" s="59">
        <f>H33-L33</f>
        <v>75976.600000000006</v>
      </c>
      <c r="N33" s="97"/>
      <c r="O33" s="104">
        <v>8000</v>
      </c>
      <c r="P33" s="97"/>
      <c r="Q33" s="37">
        <v>25000</v>
      </c>
      <c r="R33" s="38">
        <v>28940</v>
      </c>
      <c r="S33" s="97"/>
      <c r="T33" s="37">
        <f t="shared" ref="T33:T36" si="31">B33/30*40</f>
        <v>45101.333333333328</v>
      </c>
      <c r="U33" s="12">
        <f t="shared" ref="U33:U36" si="32">B33/30*20</f>
        <v>22550.666666666664</v>
      </c>
      <c r="V33" s="12">
        <v>1700</v>
      </c>
      <c r="W33" s="12">
        <f t="shared" ref="W33:W36" si="33">C33/30*40</f>
        <v>43318.666666666672</v>
      </c>
      <c r="X33" s="38">
        <f t="shared" ref="X33:X36" si="34">C33/30*20</f>
        <v>21659.333333333336</v>
      </c>
      <c r="Y33" s="46"/>
    </row>
    <row r="34" spans="1:25" ht="15" x14ac:dyDescent="0.25">
      <c r="A34" s="80" t="s">
        <v>93</v>
      </c>
      <c r="B34" s="72">
        <v>33826</v>
      </c>
      <c r="C34" s="12">
        <v>32489</v>
      </c>
      <c r="D34" s="12">
        <v>19675</v>
      </c>
      <c r="E34" s="12"/>
      <c r="F34" s="12">
        <v>12040</v>
      </c>
      <c r="G34" s="12"/>
      <c r="H34" s="55">
        <f t="shared" si="27"/>
        <v>98030</v>
      </c>
      <c r="I34" s="37">
        <f t="shared" si="28"/>
        <v>4059.12</v>
      </c>
      <c r="J34" s="12">
        <f t="shared" si="29"/>
        <v>1014.78</v>
      </c>
      <c r="K34" s="12">
        <f t="shared" si="3"/>
        <v>7602.5</v>
      </c>
      <c r="L34" s="62">
        <f t="shared" si="30"/>
        <v>12676.4</v>
      </c>
      <c r="M34" s="59">
        <f>H34-L34</f>
        <v>85353.600000000006</v>
      </c>
      <c r="N34" s="97"/>
      <c r="O34" s="104">
        <v>8000</v>
      </c>
      <c r="P34" s="97"/>
      <c r="Q34" s="37">
        <v>25000</v>
      </c>
      <c r="R34" s="38">
        <v>28940</v>
      </c>
      <c r="S34" s="97"/>
      <c r="T34" s="37">
        <f t="shared" si="31"/>
        <v>45101.333333333328</v>
      </c>
      <c r="U34" s="12">
        <f t="shared" si="32"/>
        <v>22550.666666666664</v>
      </c>
      <c r="V34" s="12">
        <v>1700</v>
      </c>
      <c r="W34" s="12">
        <f t="shared" si="33"/>
        <v>43318.666666666672</v>
      </c>
      <c r="X34" s="38">
        <f t="shared" si="34"/>
        <v>21659.333333333336</v>
      </c>
      <c r="Y34" s="46"/>
    </row>
    <row r="35" spans="1:25" ht="15" x14ac:dyDescent="0.25">
      <c r="A35" s="79" t="s">
        <v>94</v>
      </c>
      <c r="B35" s="72">
        <v>33826</v>
      </c>
      <c r="C35" s="12">
        <v>32489</v>
      </c>
      <c r="D35" s="12">
        <v>19675</v>
      </c>
      <c r="E35" s="12">
        <v>2663</v>
      </c>
      <c r="F35" s="12"/>
      <c r="G35" s="12"/>
      <c r="H35" s="55">
        <f t="shared" si="27"/>
        <v>88653</v>
      </c>
      <c r="I35" s="37">
        <f t="shared" si="28"/>
        <v>4059.12</v>
      </c>
      <c r="J35" s="12">
        <f t="shared" si="29"/>
        <v>1014.78</v>
      </c>
      <c r="K35" s="12">
        <f t="shared" si="3"/>
        <v>7602.5</v>
      </c>
      <c r="L35" s="62">
        <f t="shared" si="30"/>
        <v>12676.4</v>
      </c>
      <c r="M35" s="59">
        <f>H35-L35</f>
        <v>75976.600000000006</v>
      </c>
      <c r="N35" s="97"/>
      <c r="O35" s="104">
        <v>8000</v>
      </c>
      <c r="P35" s="97"/>
      <c r="Q35" s="37">
        <v>25000</v>
      </c>
      <c r="R35" s="38">
        <v>28940</v>
      </c>
      <c r="S35" s="97"/>
      <c r="T35" s="37">
        <f t="shared" si="31"/>
        <v>45101.333333333328</v>
      </c>
      <c r="U35" s="12">
        <f t="shared" si="32"/>
        <v>22550.666666666664</v>
      </c>
      <c r="V35" s="12">
        <v>1700</v>
      </c>
      <c r="W35" s="12">
        <f t="shared" si="33"/>
        <v>43318.666666666672</v>
      </c>
      <c r="X35" s="38">
        <f t="shared" si="34"/>
        <v>21659.333333333336</v>
      </c>
      <c r="Y35" s="46"/>
    </row>
    <row r="36" spans="1:25" ht="15" x14ac:dyDescent="0.25">
      <c r="A36" s="80" t="s">
        <v>95</v>
      </c>
      <c r="B36" s="72">
        <v>33826</v>
      </c>
      <c r="C36" s="12">
        <v>32489</v>
      </c>
      <c r="D36" s="12">
        <v>19675</v>
      </c>
      <c r="E36" s="12"/>
      <c r="F36" s="12"/>
      <c r="G36" s="12">
        <v>1859</v>
      </c>
      <c r="H36" s="55">
        <f t="shared" si="27"/>
        <v>87849</v>
      </c>
      <c r="I36" s="37">
        <f t="shared" si="28"/>
        <v>4059.12</v>
      </c>
      <c r="J36" s="12">
        <f t="shared" si="29"/>
        <v>1014.78</v>
      </c>
      <c r="K36" s="12">
        <f t="shared" si="3"/>
        <v>7602.5</v>
      </c>
      <c r="L36" s="62">
        <f t="shared" si="30"/>
        <v>12676.4</v>
      </c>
      <c r="M36" s="59">
        <f>H36-L36</f>
        <v>75172.600000000006</v>
      </c>
      <c r="N36" s="97"/>
      <c r="O36" s="104">
        <v>8000</v>
      </c>
      <c r="P36" s="97"/>
      <c r="Q36" s="37">
        <v>25000</v>
      </c>
      <c r="R36" s="38">
        <v>28940</v>
      </c>
      <c r="S36" s="97"/>
      <c r="T36" s="37">
        <f t="shared" si="31"/>
        <v>45101.333333333328</v>
      </c>
      <c r="U36" s="12">
        <f t="shared" si="32"/>
        <v>22550.666666666664</v>
      </c>
      <c r="V36" s="12">
        <v>1700</v>
      </c>
      <c r="W36" s="12">
        <f t="shared" si="33"/>
        <v>43318.666666666672</v>
      </c>
      <c r="X36" s="38">
        <f t="shared" si="34"/>
        <v>21659.333333333336</v>
      </c>
      <c r="Y36" s="46"/>
    </row>
    <row r="37" spans="1:25" x14ac:dyDescent="0.25">
      <c r="A37" s="86" t="s">
        <v>19</v>
      </c>
      <c r="B37" s="12"/>
      <c r="C37" s="12"/>
      <c r="D37" s="12"/>
      <c r="E37" s="12"/>
      <c r="F37" s="12"/>
      <c r="G37" s="12"/>
      <c r="H37" s="55"/>
      <c r="I37" s="37"/>
      <c r="J37" s="12"/>
      <c r="K37" s="12"/>
      <c r="L37" s="62"/>
      <c r="M37" s="59"/>
      <c r="N37" s="97"/>
      <c r="O37" s="104"/>
      <c r="P37" s="97"/>
      <c r="Q37" s="37"/>
      <c r="R37" s="38"/>
      <c r="S37" s="97"/>
      <c r="T37" s="37"/>
      <c r="U37" s="12"/>
      <c r="V37" s="12"/>
      <c r="W37" s="12"/>
      <c r="X37" s="38"/>
      <c r="Y37" s="46"/>
    </row>
    <row r="38" spans="1:25" ht="15" x14ac:dyDescent="0.25">
      <c r="A38" s="80" t="s">
        <v>79</v>
      </c>
      <c r="B38" s="72">
        <v>33826</v>
      </c>
      <c r="C38" s="12">
        <v>32489</v>
      </c>
      <c r="D38" s="12">
        <v>19675</v>
      </c>
      <c r="E38" s="12">
        <v>2663</v>
      </c>
      <c r="F38" s="12"/>
      <c r="G38" s="12">
        <v>1859</v>
      </c>
      <c r="H38" s="55">
        <f>SUM(B38:G38)</f>
        <v>90512</v>
      </c>
      <c r="I38" s="37">
        <f>B38*0.12</f>
        <v>4059.12</v>
      </c>
      <c r="J38" s="12">
        <f>B38*0.03</f>
        <v>1014.78</v>
      </c>
      <c r="K38" s="12">
        <f t="shared" si="3"/>
        <v>7602.5</v>
      </c>
      <c r="L38" s="62">
        <f>SUM(I38:K38)</f>
        <v>12676.4</v>
      </c>
      <c r="M38" s="59">
        <f>H38-L38</f>
        <v>77835.600000000006</v>
      </c>
      <c r="N38" s="97"/>
      <c r="O38" s="104">
        <v>8000</v>
      </c>
      <c r="P38" s="97"/>
      <c r="Q38" s="37">
        <v>25000</v>
      </c>
      <c r="R38" s="38">
        <v>28940</v>
      </c>
      <c r="S38" s="97"/>
      <c r="T38" s="37">
        <f t="shared" ref="T38:T39" si="35">B38/30*40</f>
        <v>45101.333333333328</v>
      </c>
      <c r="U38" s="12">
        <f t="shared" ref="U38:U39" si="36">B38/30*20</f>
        <v>22550.666666666664</v>
      </c>
      <c r="V38" s="12">
        <v>1700</v>
      </c>
      <c r="W38" s="12">
        <f t="shared" ref="W38:W39" si="37">C38/30*40</f>
        <v>43318.666666666672</v>
      </c>
      <c r="X38" s="38">
        <f t="shared" ref="X38:X39" si="38">C38/30*20</f>
        <v>21659.333333333336</v>
      </c>
      <c r="Y38" s="46"/>
    </row>
    <row r="39" spans="1:25" ht="15" x14ac:dyDescent="0.25">
      <c r="A39" s="79" t="s">
        <v>80</v>
      </c>
      <c r="B39" s="72">
        <v>33826</v>
      </c>
      <c r="C39" s="12">
        <v>32489</v>
      </c>
      <c r="D39" s="12">
        <v>19675</v>
      </c>
      <c r="E39" s="12"/>
      <c r="F39" s="12">
        <v>6020</v>
      </c>
      <c r="G39" s="12"/>
      <c r="H39" s="55">
        <f>SUM(B39:G39)</f>
        <v>92010</v>
      </c>
      <c r="I39" s="37">
        <f>B39*0.12</f>
        <v>4059.12</v>
      </c>
      <c r="J39" s="12">
        <f>B39*0.03</f>
        <v>1014.78</v>
      </c>
      <c r="K39" s="12">
        <f t="shared" si="3"/>
        <v>7602.5</v>
      </c>
      <c r="L39" s="62">
        <f>SUM(I39:K39)</f>
        <v>12676.4</v>
      </c>
      <c r="M39" s="59">
        <f>H39-L39</f>
        <v>79333.600000000006</v>
      </c>
      <c r="N39" s="97"/>
      <c r="O39" s="104">
        <v>8000</v>
      </c>
      <c r="P39" s="97"/>
      <c r="Q39" s="37">
        <v>25000</v>
      </c>
      <c r="R39" s="38">
        <v>28940</v>
      </c>
      <c r="S39" s="97"/>
      <c r="T39" s="37">
        <f t="shared" si="35"/>
        <v>45101.333333333328</v>
      </c>
      <c r="U39" s="12">
        <f t="shared" si="36"/>
        <v>22550.666666666664</v>
      </c>
      <c r="V39" s="12">
        <v>1700</v>
      </c>
      <c r="W39" s="12">
        <f t="shared" si="37"/>
        <v>43318.666666666672</v>
      </c>
      <c r="X39" s="38">
        <f t="shared" si="38"/>
        <v>21659.333333333336</v>
      </c>
      <c r="Y39" s="46"/>
    </row>
    <row r="40" spans="1:25" x14ac:dyDescent="0.25">
      <c r="A40" s="87" t="s">
        <v>22</v>
      </c>
      <c r="B40" s="12"/>
      <c r="C40" s="12"/>
      <c r="D40" s="12"/>
      <c r="E40" s="12"/>
      <c r="F40" s="76"/>
      <c r="G40" s="76"/>
      <c r="H40" s="55"/>
      <c r="I40" s="37"/>
      <c r="J40" s="12"/>
      <c r="K40" s="12"/>
      <c r="L40" s="62"/>
      <c r="M40" s="59"/>
      <c r="N40" s="97"/>
      <c r="O40" s="104"/>
      <c r="P40" s="97"/>
      <c r="Q40" s="37"/>
      <c r="R40" s="38"/>
      <c r="S40" s="97"/>
      <c r="T40" s="37"/>
      <c r="U40" s="12"/>
      <c r="V40" s="12"/>
      <c r="W40" s="12"/>
      <c r="X40" s="38"/>
      <c r="Y40" s="46"/>
    </row>
    <row r="41" spans="1:25" ht="15" x14ac:dyDescent="0.25">
      <c r="A41" s="80" t="s">
        <v>90</v>
      </c>
      <c r="B41" s="72">
        <v>33826</v>
      </c>
      <c r="C41" s="12">
        <v>32489</v>
      </c>
      <c r="D41" s="12">
        <v>19675</v>
      </c>
      <c r="E41" s="12"/>
      <c r="F41" s="12">
        <v>6020</v>
      </c>
      <c r="G41" s="12"/>
      <c r="H41" s="55">
        <f t="shared" ref="H41" si="39">SUM(B41:G41)</f>
        <v>92010</v>
      </c>
      <c r="I41" s="37">
        <f t="shared" ref="I41" si="40">B41*0.12</f>
        <v>4059.12</v>
      </c>
      <c r="J41" s="12">
        <f t="shared" ref="J41" si="41">B41*0.03</f>
        <v>1014.78</v>
      </c>
      <c r="K41" s="12">
        <f t="shared" si="3"/>
        <v>7602.5</v>
      </c>
      <c r="L41" s="62">
        <f t="shared" ref="L41" si="42">SUM(I41:K41)</f>
        <v>12676.4</v>
      </c>
      <c r="M41" s="59">
        <f>H41-L41</f>
        <v>79333.600000000006</v>
      </c>
      <c r="N41" s="97"/>
      <c r="O41" s="104">
        <v>8000</v>
      </c>
      <c r="P41" s="97"/>
      <c r="Q41" s="37">
        <v>25000</v>
      </c>
      <c r="R41" s="38">
        <v>28940</v>
      </c>
      <c r="S41" s="97"/>
      <c r="T41" s="37">
        <f t="shared" ref="T41" si="43">B41/30*40</f>
        <v>45101.333333333328</v>
      </c>
      <c r="U41" s="12">
        <f t="shared" ref="U41" si="44">B41/30*20</f>
        <v>22550.666666666664</v>
      </c>
      <c r="V41" s="12">
        <v>1700</v>
      </c>
      <c r="W41" s="12">
        <f t="shared" ref="W41" si="45">C41/30*40</f>
        <v>43318.666666666672</v>
      </c>
      <c r="X41" s="38">
        <f t="shared" ref="X41" si="46">C41/30*20</f>
        <v>21659.333333333336</v>
      </c>
      <c r="Y41" s="46"/>
    </row>
    <row r="42" spans="1:25" ht="15" x14ac:dyDescent="0.25">
      <c r="A42" s="80" t="s">
        <v>91</v>
      </c>
      <c r="B42" s="72">
        <v>33826</v>
      </c>
      <c r="C42" s="12">
        <v>32489</v>
      </c>
      <c r="D42" s="12">
        <v>19675</v>
      </c>
      <c r="E42" s="12">
        <v>2663</v>
      </c>
      <c r="F42" s="12"/>
      <c r="G42" s="12">
        <v>1859</v>
      </c>
      <c r="H42" s="55">
        <f>SUM(B42:G42)</f>
        <v>90512</v>
      </c>
      <c r="I42" s="37">
        <f>B42*0.12</f>
        <v>4059.12</v>
      </c>
      <c r="J42" s="12">
        <f>B42*0.03</f>
        <v>1014.78</v>
      </c>
      <c r="K42" s="12">
        <f t="shared" si="3"/>
        <v>7602.5</v>
      </c>
      <c r="L42" s="62">
        <f>SUM(I42:K42)</f>
        <v>12676.4</v>
      </c>
      <c r="M42" s="59">
        <f>H42-L42</f>
        <v>77835.600000000006</v>
      </c>
      <c r="N42" s="97"/>
      <c r="O42" s="104">
        <v>8000</v>
      </c>
      <c r="P42" s="97"/>
      <c r="Q42" s="37">
        <v>25000</v>
      </c>
      <c r="R42" s="38">
        <v>28940</v>
      </c>
      <c r="S42" s="97"/>
      <c r="T42" s="37">
        <f t="shared" ref="T42" si="47">B42/30*40</f>
        <v>45101.333333333328</v>
      </c>
      <c r="U42" s="12">
        <f t="shared" ref="U42" si="48">B42/30*20</f>
        <v>22550.666666666664</v>
      </c>
      <c r="V42" s="12">
        <v>1700</v>
      </c>
      <c r="W42" s="12">
        <f t="shared" ref="W42" si="49">C42/30*40</f>
        <v>43318.666666666672</v>
      </c>
      <c r="X42" s="38">
        <f t="shared" ref="X42" si="50">C42/30*20</f>
        <v>21659.333333333336</v>
      </c>
      <c r="Y42" s="46"/>
    </row>
    <row r="43" spans="1:25" x14ac:dyDescent="0.25">
      <c r="A43" s="83" t="s">
        <v>18</v>
      </c>
      <c r="B43" s="12"/>
      <c r="C43" s="12"/>
      <c r="D43" s="12"/>
      <c r="E43" s="12"/>
      <c r="F43" s="12"/>
      <c r="G43" s="12"/>
      <c r="H43" s="55"/>
      <c r="I43" s="37"/>
      <c r="J43" s="12"/>
      <c r="K43" s="12"/>
      <c r="L43" s="62"/>
      <c r="M43" s="59"/>
      <c r="N43" s="97"/>
      <c r="O43" s="104"/>
      <c r="P43" s="97"/>
      <c r="Q43" s="37"/>
      <c r="R43" s="38"/>
      <c r="S43" s="97"/>
      <c r="T43" s="37"/>
      <c r="U43" s="12"/>
      <c r="V43" s="12"/>
      <c r="W43" s="12"/>
      <c r="X43" s="38"/>
      <c r="Y43" s="46"/>
    </row>
    <row r="44" spans="1:25" ht="15" x14ac:dyDescent="0.25">
      <c r="A44" s="80" t="s">
        <v>96</v>
      </c>
      <c r="B44" s="72">
        <v>33826</v>
      </c>
      <c r="C44" s="12">
        <v>32489</v>
      </c>
      <c r="D44" s="12">
        <v>19675</v>
      </c>
      <c r="E44" s="12"/>
      <c r="F44" s="13"/>
      <c r="G44" s="12"/>
      <c r="H44" s="55">
        <f>SUM(B44:G44)</f>
        <v>85990</v>
      </c>
      <c r="I44" s="37">
        <f>B44*0.12</f>
        <v>4059.12</v>
      </c>
      <c r="J44" s="12">
        <f>B44*0.03</f>
        <v>1014.78</v>
      </c>
      <c r="K44" s="12">
        <f t="shared" si="3"/>
        <v>7602.5</v>
      </c>
      <c r="L44" s="62">
        <f t="shared" si="4"/>
        <v>12676.4</v>
      </c>
      <c r="M44" s="59">
        <f>H44-L44</f>
        <v>73313.600000000006</v>
      </c>
      <c r="N44" s="97"/>
      <c r="O44" s="104">
        <v>8000</v>
      </c>
      <c r="P44" s="97"/>
      <c r="Q44" s="37">
        <v>25000</v>
      </c>
      <c r="R44" s="38">
        <v>28940</v>
      </c>
      <c r="S44" s="97"/>
      <c r="T44" s="37">
        <f t="shared" ref="T44" si="51">B44/30*40</f>
        <v>45101.333333333328</v>
      </c>
      <c r="U44" s="12">
        <f t="shared" ref="U44" si="52">B44/30*20</f>
        <v>22550.666666666664</v>
      </c>
      <c r="V44" s="12">
        <v>1700</v>
      </c>
      <c r="W44" s="12">
        <f t="shared" ref="W44" si="53">C44/30*40</f>
        <v>43318.666666666672</v>
      </c>
      <c r="X44" s="38">
        <f t="shared" ref="X44" si="54">C44/30*20</f>
        <v>21659.333333333336</v>
      </c>
      <c r="Y44" s="46"/>
    </row>
    <row r="45" spans="1:25" x14ac:dyDescent="0.25">
      <c r="A45" s="83" t="s">
        <v>20</v>
      </c>
      <c r="B45" s="12"/>
      <c r="C45" s="12"/>
      <c r="D45" s="12"/>
      <c r="E45" s="12"/>
      <c r="F45" s="12"/>
      <c r="G45" s="12"/>
      <c r="H45" s="55"/>
      <c r="I45" s="37"/>
      <c r="J45" s="12"/>
      <c r="K45" s="12"/>
      <c r="L45" s="62"/>
      <c r="M45" s="59"/>
      <c r="N45" s="97"/>
      <c r="O45" s="104"/>
      <c r="P45" s="97"/>
      <c r="Q45" s="37"/>
      <c r="R45" s="38"/>
      <c r="S45" s="97"/>
      <c r="T45" s="37"/>
      <c r="U45" s="12"/>
      <c r="V45" s="12"/>
      <c r="W45" s="12"/>
      <c r="X45" s="38"/>
      <c r="Y45" s="46"/>
    </row>
    <row r="46" spans="1:25" ht="15" x14ac:dyDescent="0.25">
      <c r="A46" s="77" t="s">
        <v>89</v>
      </c>
      <c r="B46" s="72">
        <v>33826</v>
      </c>
      <c r="C46" s="12">
        <v>32489</v>
      </c>
      <c r="D46" s="12">
        <v>19675</v>
      </c>
      <c r="E46" s="12"/>
      <c r="F46" s="12"/>
      <c r="G46" s="12"/>
      <c r="H46" s="55">
        <f>SUM(B46:G46)</f>
        <v>85990</v>
      </c>
      <c r="I46" s="37">
        <f>B46*0.12</f>
        <v>4059.12</v>
      </c>
      <c r="J46" s="12">
        <f>B46*0.03</f>
        <v>1014.78</v>
      </c>
      <c r="K46" s="12">
        <f t="shared" si="3"/>
        <v>7602.5</v>
      </c>
      <c r="L46" s="62">
        <f t="shared" si="4"/>
        <v>12676.4</v>
      </c>
      <c r="M46" s="59">
        <f>H46-L46</f>
        <v>73313.600000000006</v>
      </c>
      <c r="N46" s="97"/>
      <c r="O46" s="104">
        <v>8000</v>
      </c>
      <c r="P46" s="97"/>
      <c r="Q46" s="37">
        <v>25000</v>
      </c>
      <c r="R46" s="38">
        <v>28940</v>
      </c>
      <c r="S46" s="97"/>
      <c r="T46" s="37">
        <f t="shared" ref="T46" si="55">B46/30*40</f>
        <v>45101.333333333328</v>
      </c>
      <c r="U46" s="12">
        <f t="shared" ref="U46" si="56">B46/30*20</f>
        <v>22550.666666666664</v>
      </c>
      <c r="V46" s="12">
        <v>1700</v>
      </c>
      <c r="W46" s="12">
        <f t="shared" ref="W46" si="57">C46/30*40</f>
        <v>43318.666666666672</v>
      </c>
      <c r="X46" s="38">
        <f t="shared" ref="X46" si="58">C46/30*20</f>
        <v>21659.333333333336</v>
      </c>
      <c r="Y46" s="46"/>
    </row>
    <row r="47" spans="1:25" ht="14.25" thickBot="1" x14ac:dyDescent="0.3">
      <c r="A47" s="18" t="s">
        <v>24</v>
      </c>
      <c r="B47" s="17">
        <f t="shared" ref="B47:M47" si="59">SUM(B7:B46)</f>
        <v>1116258</v>
      </c>
      <c r="C47" s="17">
        <f t="shared" si="59"/>
        <v>1072137</v>
      </c>
      <c r="D47" s="17">
        <f t="shared" si="59"/>
        <v>649275</v>
      </c>
      <c r="E47" s="17">
        <f t="shared" si="59"/>
        <v>33978</v>
      </c>
      <c r="F47" s="17">
        <f t="shared" si="59"/>
        <v>90300</v>
      </c>
      <c r="G47" s="17">
        <f t="shared" si="59"/>
        <v>22316</v>
      </c>
      <c r="H47" s="56">
        <f t="shared" si="59"/>
        <v>2984264</v>
      </c>
      <c r="I47" s="39">
        <f t="shared" si="59"/>
        <v>133950.95999999993</v>
      </c>
      <c r="J47" s="17">
        <f t="shared" si="59"/>
        <v>33487.739999999983</v>
      </c>
      <c r="K47" s="17">
        <f t="shared" si="59"/>
        <v>250882.5</v>
      </c>
      <c r="L47" s="28">
        <f t="shared" si="59"/>
        <v>418321.20000000019</v>
      </c>
      <c r="M47" s="60">
        <f t="shared" si="59"/>
        <v>2565942.8000000017</v>
      </c>
      <c r="N47" s="97"/>
      <c r="O47" s="105">
        <f t="shared" ref="O47" si="60">SUM(O7:O46)</f>
        <v>264000</v>
      </c>
      <c r="P47" s="97"/>
      <c r="Q47" s="39">
        <f t="shared" ref="Q47:R47" si="61">SUM(Q7:Q46)</f>
        <v>825000</v>
      </c>
      <c r="R47" s="40">
        <f t="shared" si="61"/>
        <v>955020</v>
      </c>
      <c r="S47" s="97"/>
      <c r="T47" s="39">
        <f>SUM(T7:T46)</f>
        <v>1488343.9999999995</v>
      </c>
      <c r="U47" s="17">
        <f>SUM(U7:U46)</f>
        <v>744171.99999999977</v>
      </c>
      <c r="V47" s="17">
        <f>SUM(V7:V46)</f>
        <v>56100</v>
      </c>
      <c r="W47" s="17">
        <f>SUM(W7:W46)</f>
        <v>1429516.0000000005</v>
      </c>
      <c r="X47" s="40">
        <f>SUM(X7:X46)</f>
        <v>714758.00000000023</v>
      </c>
    </row>
    <row r="48" spans="1:25" ht="14.25" customHeight="1" thickTop="1" x14ac:dyDescent="0.25">
      <c r="A48" s="41" t="s">
        <v>32</v>
      </c>
      <c r="B48" s="107" t="s">
        <v>108</v>
      </c>
      <c r="C48" s="107"/>
      <c r="D48" s="107"/>
      <c r="E48" s="107"/>
      <c r="F48" s="107"/>
      <c r="G48" s="107"/>
      <c r="H48" s="107"/>
      <c r="I48" s="107"/>
      <c r="J48" s="107"/>
      <c r="K48" s="107"/>
      <c r="L48" s="107"/>
      <c r="M48" s="107"/>
      <c r="N48" s="107"/>
      <c r="O48" s="107"/>
      <c r="P48" s="107"/>
      <c r="Q48" s="107"/>
      <c r="R48" s="107"/>
      <c r="S48" s="107"/>
      <c r="T48" s="107"/>
      <c r="U48" s="107"/>
      <c r="V48" s="107"/>
      <c r="W48" s="107"/>
      <c r="X48" s="107"/>
      <c r="Y48" s="107"/>
    </row>
    <row r="49" spans="1:25" ht="13.5" customHeight="1" x14ac:dyDescent="0.25">
      <c r="A49" s="63"/>
      <c r="B49" s="107" t="s">
        <v>109</v>
      </c>
      <c r="C49" s="107"/>
      <c r="D49" s="107"/>
      <c r="E49" s="107"/>
      <c r="F49" s="107"/>
      <c r="G49" s="107"/>
      <c r="H49" s="107"/>
      <c r="I49" s="107"/>
      <c r="J49" s="107"/>
      <c r="K49" s="107"/>
      <c r="L49" s="107"/>
      <c r="M49" s="107"/>
      <c r="N49" s="107"/>
      <c r="O49" s="107"/>
      <c r="P49" s="107"/>
      <c r="Q49" s="107"/>
      <c r="R49" s="107"/>
      <c r="S49" s="107"/>
      <c r="T49" s="107"/>
      <c r="U49" s="107"/>
      <c r="V49" s="107"/>
      <c r="W49" s="107"/>
      <c r="X49" s="107"/>
      <c r="Y49" s="107"/>
    </row>
    <row r="50" spans="1:25" x14ac:dyDescent="0.25">
      <c r="A50" s="41" t="s">
        <v>31</v>
      </c>
      <c r="B50" s="11" t="s">
        <v>40</v>
      </c>
    </row>
    <row r="51" spans="1:25" x14ac:dyDescent="0.25">
      <c r="A51" s="41" t="s">
        <v>33</v>
      </c>
      <c r="B51" s="11" t="s">
        <v>41</v>
      </c>
    </row>
    <row r="52" spans="1:25" x14ac:dyDescent="0.25">
      <c r="A52" s="41" t="s">
        <v>99</v>
      </c>
      <c r="B52" s="11" t="s">
        <v>105</v>
      </c>
    </row>
    <row r="53" spans="1:25" x14ac:dyDescent="0.25">
      <c r="A53" s="41" t="s">
        <v>100</v>
      </c>
      <c r="B53" s="11" t="s">
        <v>106</v>
      </c>
    </row>
    <row r="54" spans="1:25" x14ac:dyDescent="0.25">
      <c r="A54" s="41"/>
    </row>
    <row r="62" spans="1:25" x14ac:dyDescent="0.25">
      <c r="A62" s="16"/>
    </row>
    <row r="63" spans="1:25" x14ac:dyDescent="0.25">
      <c r="A63" s="16"/>
    </row>
    <row r="64" spans="1:25" x14ac:dyDescent="0.25">
      <c r="A64" s="16"/>
    </row>
    <row r="65" spans="1:1" x14ac:dyDescent="0.25">
      <c r="A65" s="16"/>
    </row>
    <row r="66" spans="1:1" x14ac:dyDescent="0.25">
      <c r="A66" s="16"/>
    </row>
    <row r="67" spans="1:1" x14ac:dyDescent="0.25">
      <c r="A67" s="16"/>
    </row>
    <row r="68" spans="1:1" x14ac:dyDescent="0.25">
      <c r="A68" s="16"/>
    </row>
    <row r="69" spans="1:1" x14ac:dyDescent="0.25">
      <c r="A69" s="16"/>
    </row>
    <row r="70" spans="1:1" x14ac:dyDescent="0.25">
      <c r="A70" s="16"/>
    </row>
    <row r="71" spans="1:1" x14ac:dyDescent="0.25">
      <c r="A71" s="16"/>
    </row>
    <row r="72" spans="1:1" x14ac:dyDescent="0.25">
      <c r="A72" s="16"/>
    </row>
    <row r="73" spans="1:1" x14ac:dyDescent="0.25">
      <c r="A73" s="16"/>
    </row>
    <row r="74" spans="1:1" x14ac:dyDescent="0.25">
      <c r="A74" s="16"/>
    </row>
    <row r="75" spans="1:1" x14ac:dyDescent="0.25">
      <c r="A75" s="16"/>
    </row>
    <row r="76" spans="1:1" x14ac:dyDescent="0.25">
      <c r="A76" s="16"/>
    </row>
    <row r="77" spans="1:1" x14ac:dyDescent="0.25">
      <c r="A77" s="16"/>
    </row>
    <row r="78" spans="1:1" x14ac:dyDescent="0.25">
      <c r="A78" s="16"/>
    </row>
    <row r="79" spans="1:1" x14ac:dyDescent="0.25">
      <c r="A79" s="16"/>
    </row>
    <row r="80" spans="1:1" x14ac:dyDescent="0.25">
      <c r="A80" s="16"/>
    </row>
    <row r="81" spans="1:1" x14ac:dyDescent="0.25">
      <c r="A81" s="16"/>
    </row>
    <row r="82" spans="1:1" x14ac:dyDescent="0.25">
      <c r="A82" s="16"/>
    </row>
    <row r="83" spans="1:1" x14ac:dyDescent="0.25">
      <c r="A83" s="16"/>
    </row>
    <row r="84" spans="1:1" x14ac:dyDescent="0.25">
      <c r="A84" s="16"/>
    </row>
    <row r="85" spans="1:1" x14ac:dyDescent="0.25">
      <c r="A85" s="16"/>
    </row>
    <row r="86" spans="1:1" x14ac:dyDescent="0.25">
      <c r="A86" s="16"/>
    </row>
    <row r="87" spans="1:1" x14ac:dyDescent="0.25">
      <c r="A87" s="16"/>
    </row>
    <row r="88" spans="1:1" x14ac:dyDescent="0.25">
      <c r="A88" s="16"/>
    </row>
  </sheetData>
  <mergeCells count="7">
    <mergeCell ref="A1:X1"/>
    <mergeCell ref="Q2:R2"/>
    <mergeCell ref="B48:Y48"/>
    <mergeCell ref="B49:Y49"/>
    <mergeCell ref="B2:H2"/>
    <mergeCell ref="I2:L2"/>
    <mergeCell ref="T2:X2"/>
  </mergeCells>
  <hyperlinks>
    <hyperlink ref="A7" r:id="rId1" display="javascript: irDetalle(1173)"/>
    <hyperlink ref="A8" r:id="rId2" display="javascript: irDetalle(1183)"/>
    <hyperlink ref="A9" r:id="rId3" display="javascript: irDetalle(1184)"/>
    <hyperlink ref="A10" r:id="rId4" display="javascript: irDetalle(1187)"/>
    <hyperlink ref="A11" r:id="rId5" display="javascript: irDetalle(1188)"/>
    <hyperlink ref="A12" r:id="rId6" display="javascript: irDetalle(1189)"/>
    <hyperlink ref="A13" r:id="rId7" display="javascript: irDetalle(1190)"/>
    <hyperlink ref="A14" r:id="rId8" display="javascript: irDetalle(1191)"/>
    <hyperlink ref="A15" r:id="rId9" display="javascript: irDetalle(1192)"/>
    <hyperlink ref="A16" r:id="rId10" display="javascript: irDetalle(1195)"/>
    <hyperlink ref="A17" r:id="rId11" display="javascript: irDetalle(1196)"/>
    <hyperlink ref="A28" r:id="rId12" display="javascript: irDetalle(1194)"/>
    <hyperlink ref="A29" r:id="rId13" display="javascript: irDetalle(1198)"/>
    <hyperlink ref="A30" r:id="rId14" display="javascript: irDetalle(1197)"/>
    <hyperlink ref="A31" r:id="rId15" display="javascript: irDetalle(1199)"/>
    <hyperlink ref="A38" r:id="rId16" display="javascript: irDetalle(1178)"/>
    <hyperlink ref="A39" r:id="rId17" display="javascript: irDetalle(1200)"/>
    <hyperlink ref="A19" r:id="rId18" display="javascript: irDetalle(1174)"/>
    <hyperlink ref="A20" r:id="rId19" display="javascript: irDetalle(1176)"/>
    <hyperlink ref="A21" r:id="rId20" display="javascript: irDetalle(1177)"/>
    <hyperlink ref="A22" r:id="rId21" display="javascript: irDetalle(1179)"/>
    <hyperlink ref="A23" r:id="rId22" display="javascript: irDetalle(1182)"/>
    <hyperlink ref="A24" r:id="rId23" display="javascript: irDetalle(1205)"/>
    <hyperlink ref="A25" r:id="rId24" display="javascript: irDetalle(1203)"/>
    <hyperlink ref="A26" r:id="rId25" display="javascript: irDetalle(1204)"/>
    <hyperlink ref="A46" r:id="rId26" display="javascript: irDetalle(1202)"/>
    <hyperlink ref="A41" r:id="rId27" display="javascript: irDetalle(1185)"/>
    <hyperlink ref="A42" r:id="rId28" display="javascript: irDetalle(1193)"/>
    <hyperlink ref="A33" r:id="rId29" display="javascript: irDetalle(1175)"/>
    <hyperlink ref="A34" r:id="rId30" display="javascript: irDetalle(1180)"/>
    <hyperlink ref="A35" r:id="rId31" display="javascript: irDetalle(1181)"/>
    <hyperlink ref="A36" r:id="rId32" display="javascript: irDetalle(1186)"/>
    <hyperlink ref="A44" r:id="rId33" display="javascript: irDetalle(1201)"/>
  </hyperlinks>
  <printOptions horizontalCentered="1" verticalCentered="1"/>
  <pageMargins left="0.17" right="0.17" top="0.74803149606299213" bottom="0.7" header="0.32" footer="0.31496062992125984"/>
  <pageSetup paperSize="5" scale="60" orientation="landscape" verticalDpi="0" r:id="rId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workbookViewId="0">
      <selection activeCell="A22" sqref="A22"/>
    </sheetView>
  </sheetViews>
  <sheetFormatPr baseColWidth="10" defaultRowHeight="15" x14ac:dyDescent="0.25"/>
  <cols>
    <col min="1" max="1" width="65.85546875" customWidth="1"/>
  </cols>
  <sheetData>
    <row r="1" spans="1:2" x14ac:dyDescent="0.25">
      <c r="A1" s="118" t="s">
        <v>42</v>
      </c>
      <c r="B1" s="118"/>
    </row>
    <row r="2" spans="1:2" ht="51.75" customHeight="1" x14ac:dyDescent="0.25">
      <c r="A2" s="119" t="s">
        <v>43</v>
      </c>
      <c r="B2" s="119"/>
    </row>
    <row r="3" spans="1:2" ht="16.5" thickBot="1" x14ac:dyDescent="0.3">
      <c r="A3" s="64" t="s">
        <v>44</v>
      </c>
      <c r="B3" s="65" t="s">
        <v>15</v>
      </c>
    </row>
    <row r="4" spans="1:2" ht="16.5" thickBot="1" x14ac:dyDescent="0.3">
      <c r="A4" s="66" t="s">
        <v>45</v>
      </c>
      <c r="B4" s="67">
        <v>10000</v>
      </c>
    </row>
    <row r="5" spans="1:2" ht="16.5" thickBot="1" x14ac:dyDescent="0.3">
      <c r="A5" s="66" t="s">
        <v>46</v>
      </c>
      <c r="B5" s="68">
        <v>2663</v>
      </c>
    </row>
    <row r="6" spans="1:2" ht="16.5" thickBot="1" x14ac:dyDescent="0.3">
      <c r="A6" s="66" t="s">
        <v>47</v>
      </c>
      <c r="B6" s="68">
        <v>2663</v>
      </c>
    </row>
    <row r="7" spans="1:2" ht="16.5" thickBot="1" x14ac:dyDescent="0.3">
      <c r="A7" s="66" t="s">
        <v>48</v>
      </c>
      <c r="B7" s="68">
        <v>4000</v>
      </c>
    </row>
    <row r="8" spans="1:2" ht="16.5" thickBot="1" x14ac:dyDescent="0.3">
      <c r="A8" s="66" t="s">
        <v>49</v>
      </c>
      <c r="B8" s="68">
        <v>4000</v>
      </c>
    </row>
    <row r="9" spans="1:2" ht="16.5" thickBot="1" x14ac:dyDescent="0.3">
      <c r="A9" s="66" t="s">
        <v>50</v>
      </c>
      <c r="B9" s="68">
        <v>2663</v>
      </c>
    </row>
    <row r="10" spans="1:2" ht="16.5" thickBot="1" x14ac:dyDescent="0.3">
      <c r="A10" s="66" t="s">
        <v>51</v>
      </c>
      <c r="B10" s="68">
        <v>2663</v>
      </c>
    </row>
    <row r="11" spans="1:2" ht="16.5" thickBot="1" x14ac:dyDescent="0.3">
      <c r="A11" s="66" t="s">
        <v>52</v>
      </c>
      <c r="B11" s="68">
        <v>2663</v>
      </c>
    </row>
    <row r="12" spans="1:2" ht="16.5" thickBot="1" x14ac:dyDescent="0.3">
      <c r="A12" s="66" t="s">
        <v>53</v>
      </c>
      <c r="B12" s="68">
        <v>2663</v>
      </c>
    </row>
    <row r="13" spans="1:2" ht="15.75" x14ac:dyDescent="0.25">
      <c r="A13" s="69"/>
    </row>
    <row r="14" spans="1:2" ht="15.75" x14ac:dyDescent="0.25">
      <c r="A14" s="120" t="s">
        <v>54</v>
      </c>
      <c r="B14" s="120"/>
    </row>
    <row r="15" spans="1:2" ht="78.75" customHeight="1" x14ac:dyDescent="0.25">
      <c r="A15" s="119" t="s">
        <v>55</v>
      </c>
      <c r="B15" s="119"/>
    </row>
    <row r="16" spans="1:2" ht="16.5" thickBot="1" x14ac:dyDescent="0.3">
      <c r="A16" s="64" t="s">
        <v>44</v>
      </c>
      <c r="B16" s="65" t="s">
        <v>15</v>
      </c>
    </row>
    <row r="17" spans="1:2" ht="16.5" thickBot="1" x14ac:dyDescent="0.3">
      <c r="A17" s="66" t="s">
        <v>56</v>
      </c>
      <c r="B17" s="70">
        <v>33110</v>
      </c>
    </row>
    <row r="18" spans="1:2" ht="16.5" thickBot="1" x14ac:dyDescent="0.3">
      <c r="A18" s="71" t="s">
        <v>59</v>
      </c>
      <c r="B18" s="70">
        <v>24080</v>
      </c>
    </row>
    <row r="19" spans="1:2" ht="16.5" thickBot="1" x14ac:dyDescent="0.3">
      <c r="A19" s="71" t="s">
        <v>57</v>
      </c>
      <c r="B19" s="70">
        <v>9030</v>
      </c>
    </row>
    <row r="20" spans="1:2" ht="16.5" thickBot="1" x14ac:dyDescent="0.3">
      <c r="A20" s="71" t="s">
        <v>101</v>
      </c>
      <c r="B20" s="70">
        <v>12040</v>
      </c>
    </row>
    <row r="21" spans="1:2" ht="16.5" thickBot="1" x14ac:dyDescent="0.3">
      <c r="A21" s="71" t="s">
        <v>58</v>
      </c>
      <c r="B21" s="70">
        <v>6020</v>
      </c>
    </row>
    <row r="22" spans="1:2" ht="16.5" thickBot="1" x14ac:dyDescent="0.3">
      <c r="A22" s="71" t="s">
        <v>104</v>
      </c>
      <c r="B22" s="70">
        <v>6020</v>
      </c>
    </row>
    <row r="23" spans="1:2" ht="16.5" thickBot="1" x14ac:dyDescent="0.3">
      <c r="A23" s="66" t="s">
        <v>60</v>
      </c>
      <c r="B23" s="70">
        <v>10230</v>
      </c>
    </row>
    <row r="24" spans="1:2" ht="16.5" thickBot="1" x14ac:dyDescent="0.3">
      <c r="A24" s="71" t="s">
        <v>63</v>
      </c>
      <c r="B24" s="70">
        <v>4650</v>
      </c>
    </row>
    <row r="25" spans="1:2" ht="16.5" thickBot="1" x14ac:dyDescent="0.3">
      <c r="A25" s="71" t="s">
        <v>61</v>
      </c>
      <c r="B25" s="70">
        <v>1859</v>
      </c>
    </row>
    <row r="26" spans="1:2" ht="16.5" thickBot="1" x14ac:dyDescent="0.3">
      <c r="A26" s="91" t="s">
        <v>102</v>
      </c>
      <c r="B26" s="93">
        <v>1859</v>
      </c>
    </row>
    <row r="27" spans="1:2" ht="16.5" thickBot="1" x14ac:dyDescent="0.3">
      <c r="A27" s="91" t="s">
        <v>62</v>
      </c>
      <c r="B27" s="93">
        <v>1859</v>
      </c>
    </row>
    <row r="28" spans="1:2" ht="16.5" thickBot="1" x14ac:dyDescent="0.3">
      <c r="A28" s="91" t="s">
        <v>103</v>
      </c>
      <c r="B28" s="93">
        <v>1859</v>
      </c>
    </row>
    <row r="29" spans="1:2" x14ac:dyDescent="0.25">
      <c r="B29" s="92"/>
    </row>
  </sheetData>
  <mergeCells count="4">
    <mergeCell ref="A1:B1"/>
    <mergeCell ref="A2:B2"/>
    <mergeCell ref="A14:B14"/>
    <mergeCell ref="A15:B15"/>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PERCEPCIONES DIPUTADOS</vt:lpstr>
      <vt:lpstr>MESA DIRECTIVA- COORDINADORES </vt:lpstr>
      <vt:lpstr>Hoja2</vt:lpstr>
      <vt:lpstr>'PERCEPCIONES DIPUTADOS'!Área_de_impresión</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Juana Mireya Ortega Melendez</dc:creator>
  <cp:lastModifiedBy>Paulina Payán Montes</cp:lastModifiedBy>
  <cp:revision/>
  <cp:lastPrinted>2018-09-25T15:00:11Z</cp:lastPrinted>
  <dcterms:created xsi:type="dcterms:W3CDTF">2016-11-25T23:45:39Z</dcterms:created>
  <dcterms:modified xsi:type="dcterms:W3CDTF">2018-09-25T15:00:58Z</dcterms:modified>
</cp:coreProperties>
</file>