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" sheetId="5" r:id="rId1"/>
    <sheet name="MESA DIRECTIVA- COORDINADORES " sheetId="7" r:id="rId2"/>
    <sheet name="Hoja2" sheetId="8" r:id="rId3"/>
  </sheets>
  <definedNames>
    <definedName name="_xlnm.Print_Area" localSheetId="0">'PERCEPCIONES DIPUTADOS'!$A$1:$U$55</definedName>
  </definedNames>
  <calcPr calcId="125725"/>
</workbook>
</file>

<file path=xl/calcChain.xml><?xml version="1.0" encoding="utf-8"?>
<calcChain xmlns="http://schemas.openxmlformats.org/spreadsheetml/2006/main">
  <c r="L47" i="5"/>
  <c r="L45"/>
  <c r="L43"/>
  <c r="L41"/>
  <c r="L40"/>
  <c r="L38"/>
  <c r="L37"/>
  <c r="L35"/>
  <c r="L34"/>
  <c r="L32"/>
  <c r="L31"/>
  <c r="L30"/>
  <c r="L28"/>
  <c r="L27"/>
  <c r="L26"/>
  <c r="L25"/>
  <c r="L24"/>
  <c r="L8"/>
  <c r="L9"/>
  <c r="L10"/>
  <c r="L11"/>
  <c r="L12"/>
  <c r="L13"/>
  <c r="L14"/>
  <c r="L15"/>
  <c r="L16"/>
  <c r="L17"/>
  <c r="L18"/>
  <c r="L19"/>
  <c r="L20"/>
  <c r="L21"/>
  <c r="L22"/>
  <c r="L7"/>
  <c r="Q24"/>
  <c r="T7"/>
  <c r="J7"/>
  <c r="I7"/>
  <c r="T47"/>
  <c r="S47"/>
  <c r="Q47"/>
  <c r="P47"/>
  <c r="T45"/>
  <c r="S45"/>
  <c r="Q45"/>
  <c r="P45"/>
  <c r="T43"/>
  <c r="S43"/>
  <c r="Q43"/>
  <c r="P43"/>
  <c r="T41"/>
  <c r="S41"/>
  <c r="Q41"/>
  <c r="P41"/>
  <c r="T40"/>
  <c r="S40"/>
  <c r="Q40"/>
  <c r="P40"/>
  <c r="T38"/>
  <c r="S38"/>
  <c r="Q38"/>
  <c r="P38"/>
  <c r="T37"/>
  <c r="S37"/>
  <c r="Q37"/>
  <c r="P37"/>
  <c r="T35"/>
  <c r="S35"/>
  <c r="Q35"/>
  <c r="P35"/>
  <c r="T34"/>
  <c r="S34"/>
  <c r="Q34"/>
  <c r="P34"/>
  <c r="T32"/>
  <c r="S32"/>
  <c r="Q32"/>
  <c r="P32"/>
  <c r="T31"/>
  <c r="S31"/>
  <c r="Q31"/>
  <c r="P31"/>
  <c r="T30"/>
  <c r="S30"/>
  <c r="Q30"/>
  <c r="P30"/>
  <c r="T28"/>
  <c r="S28"/>
  <c r="Q28"/>
  <c r="P28"/>
  <c r="T27"/>
  <c r="S27"/>
  <c r="Q27"/>
  <c r="P27"/>
  <c r="T26"/>
  <c r="S26"/>
  <c r="Q26"/>
  <c r="P26"/>
  <c r="T25"/>
  <c r="S25"/>
  <c r="Q25"/>
  <c r="P25"/>
  <c r="T24"/>
  <c r="S24"/>
  <c r="P24"/>
  <c r="P8"/>
  <c r="Q8"/>
  <c r="S8"/>
  <c r="T8"/>
  <c r="P9"/>
  <c r="Q9"/>
  <c r="S9"/>
  <c r="T9"/>
  <c r="P10"/>
  <c r="Q10"/>
  <c r="S10"/>
  <c r="T10"/>
  <c r="P11"/>
  <c r="Q11"/>
  <c r="S11"/>
  <c r="T11"/>
  <c r="P12"/>
  <c r="Q12"/>
  <c r="S12"/>
  <c r="T12"/>
  <c r="P13"/>
  <c r="Q13"/>
  <c r="S13"/>
  <c r="T13"/>
  <c r="P14"/>
  <c r="Q14"/>
  <c r="S14"/>
  <c r="T14"/>
  <c r="P15"/>
  <c r="Q15"/>
  <c r="S15"/>
  <c r="T15"/>
  <c r="P16"/>
  <c r="Q16"/>
  <c r="S16"/>
  <c r="T16"/>
  <c r="P17"/>
  <c r="Q17"/>
  <c r="S17"/>
  <c r="T17"/>
  <c r="P18"/>
  <c r="Q18"/>
  <c r="S18"/>
  <c r="T18"/>
  <c r="P19"/>
  <c r="Q19"/>
  <c r="S19"/>
  <c r="T19"/>
  <c r="P20"/>
  <c r="Q20"/>
  <c r="S20"/>
  <c r="T20"/>
  <c r="P21"/>
  <c r="Q21"/>
  <c r="S21"/>
  <c r="T21"/>
  <c r="P22"/>
  <c r="Q22"/>
  <c r="S22"/>
  <c r="T22"/>
  <c r="S7"/>
  <c r="Q7"/>
  <c r="P7"/>
  <c r="R48"/>
  <c r="H48"/>
  <c r="G48"/>
  <c r="F48"/>
  <c r="E48"/>
  <c r="D48"/>
  <c r="C48"/>
  <c r="B48"/>
  <c r="K47"/>
  <c r="J47"/>
  <c r="I47"/>
  <c r="K45"/>
  <c r="J45"/>
  <c r="I45"/>
  <c r="K43"/>
  <c r="J43"/>
  <c r="I43"/>
  <c r="K41"/>
  <c r="J41"/>
  <c r="I41"/>
  <c r="K40"/>
  <c r="J40"/>
  <c r="I40"/>
  <c r="K38"/>
  <c r="J38"/>
  <c r="I38"/>
  <c r="K37"/>
  <c r="J37"/>
  <c r="I37"/>
  <c r="K35"/>
  <c r="J35"/>
  <c r="I35"/>
  <c r="K34"/>
  <c r="J34"/>
  <c r="I34"/>
  <c r="K32"/>
  <c r="J32"/>
  <c r="I32"/>
  <c r="K31"/>
  <c r="J31"/>
  <c r="I31"/>
  <c r="K30"/>
  <c r="J30"/>
  <c r="I30"/>
  <c r="K28"/>
  <c r="J28"/>
  <c r="I28"/>
  <c r="K27"/>
  <c r="J27"/>
  <c r="I27"/>
  <c r="K26"/>
  <c r="J26"/>
  <c r="I26"/>
  <c r="K25"/>
  <c r="J25"/>
  <c r="I25"/>
  <c r="K24"/>
  <c r="J24"/>
  <c r="I24"/>
  <c r="K22"/>
  <c r="J22"/>
  <c r="I22"/>
  <c r="K21"/>
  <c r="J21"/>
  <c r="I21"/>
  <c r="K20"/>
  <c r="J20"/>
  <c r="I20"/>
  <c r="K19"/>
  <c r="J19"/>
  <c r="K18"/>
  <c r="J18"/>
  <c r="K17"/>
  <c r="J17"/>
  <c r="I17"/>
  <c r="K16"/>
  <c r="J16"/>
  <c r="K15"/>
  <c r="J15"/>
  <c r="I15"/>
  <c r="K14"/>
  <c r="J14"/>
  <c r="K13"/>
  <c r="J13"/>
  <c r="I13"/>
  <c r="K12"/>
  <c r="J12"/>
  <c r="K11"/>
  <c r="J11"/>
  <c r="I11"/>
  <c r="K10"/>
  <c r="J10"/>
  <c r="K9"/>
  <c r="J9"/>
  <c r="I9"/>
  <c r="K8"/>
  <c r="J8"/>
  <c r="K7"/>
  <c r="M7" l="1"/>
  <c r="T48"/>
  <c r="M20"/>
  <c r="N20" s="1"/>
  <c r="Q48"/>
  <c r="M22"/>
  <c r="N22" s="1"/>
  <c r="M25"/>
  <c r="N25" s="1"/>
  <c r="M27"/>
  <c r="N27" s="1"/>
  <c r="M30"/>
  <c r="N30" s="1"/>
  <c r="M32"/>
  <c r="N32" s="1"/>
  <c r="M35"/>
  <c r="N35" s="1"/>
  <c r="M38"/>
  <c r="N38" s="1"/>
  <c r="S48"/>
  <c r="M19"/>
  <c r="M21"/>
  <c r="N21" s="1"/>
  <c r="M24"/>
  <c r="N24" s="1"/>
  <c r="M26"/>
  <c r="N26" s="1"/>
  <c r="M28"/>
  <c r="N28" s="1"/>
  <c r="M31"/>
  <c r="N31" s="1"/>
  <c r="M34"/>
  <c r="N34" s="1"/>
  <c r="M37"/>
  <c r="N37" s="1"/>
  <c r="J48"/>
  <c r="L48"/>
  <c r="M11"/>
  <c r="N11" s="1"/>
  <c r="M15"/>
  <c r="N15" s="1"/>
  <c r="M47"/>
  <c r="N47" s="1"/>
  <c r="P48"/>
  <c r="M9"/>
  <c r="N9" s="1"/>
  <c r="M13"/>
  <c r="N13" s="1"/>
  <c r="M17"/>
  <c r="N17" s="1"/>
  <c r="I19"/>
  <c r="I8"/>
  <c r="I10"/>
  <c r="M10"/>
  <c r="I12"/>
  <c r="M12"/>
  <c r="I14"/>
  <c r="M14"/>
  <c r="I16"/>
  <c r="M16"/>
  <c r="I18"/>
  <c r="M18"/>
  <c r="M45"/>
  <c r="N45" s="1"/>
  <c r="K48"/>
  <c r="M8"/>
  <c r="M40"/>
  <c r="N40" s="1"/>
  <c r="M41"/>
  <c r="N41" s="1"/>
  <c r="M43"/>
  <c r="N43" s="1"/>
  <c r="N8" l="1"/>
  <c r="N19"/>
  <c r="M48"/>
  <c r="N7"/>
  <c r="N18"/>
  <c r="N16"/>
  <c r="N14"/>
  <c r="N12"/>
  <c r="N10"/>
  <c r="I48"/>
  <c r="N48" l="1"/>
</calcChain>
</file>

<file path=xl/sharedStrings.xml><?xml version="1.0" encoding="utf-8"?>
<sst xmlns="http://schemas.openxmlformats.org/spreadsheetml/2006/main" count="128" uniqueCount="106">
  <si>
    <t xml:space="preserve">P E R C E P C I O N E S  </t>
  </si>
  <si>
    <t xml:space="preserve">D E D U C C I O N E S </t>
  </si>
  <si>
    <t>NOMBRE</t>
  </si>
  <si>
    <t>DIETA</t>
  </si>
  <si>
    <t>BONO DE PRODUCTIVIDAD</t>
  </si>
  <si>
    <t>COMPENSACION</t>
  </si>
  <si>
    <t>SUBVENCIONES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</si>
  <si>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</si>
  <si>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</si>
  <si>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</si>
  <si>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</si>
  <si>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</si>
  <si>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</si>
  <si>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</si>
  <si>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</si>
  <si>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</si>
  <si>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</si>
  <si>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</si>
  <si>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</si>
  <si>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</si>
  <si>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</si>
  <si>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 LILIANA ARACELI IBARRA RIVERA</t>
  </si>
  <si>
    <t>DIP. JESUS VILLARREAL MACIAS</t>
  </si>
  <si>
    <t>DIP. NADIA XOCHILT SIQUEIROS LOERA</t>
  </si>
  <si>
    <t>DIP. JORGE CARLOS SOTO PRIETO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</si>
  <si>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</si>
  <si>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</si>
  <si>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</si>
  <si>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</si>
  <si>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</si>
  <si>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</si>
  <si>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DIANA KARINA VELAZQUEZ RAMIREZ</t>
  </si>
  <si>
    <t>DIP. IMELDA IRENE BELTRAN AMAYA</t>
  </si>
  <si>
    <t>P A N A L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</si>
  <si>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</si>
  <si>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</si>
  <si>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</si>
  <si>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</si>
  <si>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</si>
  <si>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</si>
  <si>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ALEJANDRO GLORIA GONZALEZ</t>
  </si>
  <si>
    <t>MORENA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</si>
  <si>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</si>
  <si>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</si>
  <si>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</si>
  <si>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</si>
  <si>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</si>
  <si>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</si>
  <si>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</si>
  <si>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</si>
  <si>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</si>
  <si>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</si>
  <si>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</si>
  <si>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</si>
  <si>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</si>
  <si>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</si>
  <si>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</si>
  <si>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</si>
  <si>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</si>
  <si>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</si>
  <si>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</si>
  <si>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</si>
  <si>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</si>
  <si>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</si>
  <si>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</si>
  <si>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</si>
  <si>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</si>
  <si>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</si>
  <si>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</si>
  <si>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</si>
  <si>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 xml:space="preserve">MESA DIRECTIVA </t>
  </si>
  <si>
    <t xml:space="preserve">Los C. Diputados que pertenecen a la mesa directiva adicionalmente perciben los días 15 de cada mes un importe mensual  de acuerdo al cargo, tal como se detalla: </t>
  </si>
  <si>
    <t>CARGO</t>
  </si>
  <si>
    <t>Presidente</t>
  </si>
  <si>
    <t>1er Vicepresidente</t>
  </si>
  <si>
    <t>2do Vicepresidente</t>
  </si>
  <si>
    <t>1er Secretario</t>
  </si>
  <si>
    <t>2do Secretario</t>
  </si>
  <si>
    <t>1ro Prosecretario</t>
  </si>
  <si>
    <t>2do Prosecretario</t>
  </si>
  <si>
    <t>3ro Prosecretario</t>
  </si>
  <si>
    <t>4to Prosecretario</t>
  </si>
  <si>
    <t>APOYO A COORDINARES Y SUBCOORDINADORES .</t>
  </si>
  <si>
    <t>Los C. Diputados coordinadores y subcoordinadores de un Grupo Parlamentario tienen una percepción adicional mensual otorgada los primeros  10 días de cada mes y es calculada de acuerdo al número de diputados de cada Grupo Parlamentario,  tal como se detalla:</t>
  </si>
  <si>
    <t>Coordinador del Grupo parlamentario del P.A.N</t>
  </si>
  <si>
    <t>Coordinador del Grupo parlamentario del P.R.I</t>
  </si>
  <si>
    <t>Coordinador del Grupo parlamentario Nueva Alianza</t>
  </si>
  <si>
    <t>Coordinador del Grupo parlamentario del P.T.</t>
  </si>
  <si>
    <t>Coordinador del Grupo parlamentario del P.V.E.M</t>
  </si>
  <si>
    <t>Coordinador del Grupo parlamentario MORENA</t>
  </si>
  <si>
    <t>Sub coordinador del Grupo parlamentario del P.A.N</t>
  </si>
  <si>
    <t>Sub coordinador del Grupo parlamentario del P.R.I</t>
  </si>
  <si>
    <t>Sub coordinador del Grupo parlamentario Nueva Alianza</t>
  </si>
  <si>
    <t>Sub coordinador del Grupo parlamentario del P.T.</t>
  </si>
  <si>
    <t>Sub coordinador del Grupo parlamentario del P.V.E.M</t>
  </si>
  <si>
    <t>Sub coordinador del Grupo parlamentario MORENA</t>
  </si>
  <si>
    <t>DIP. ANA MARÍA GARCÍA SÁNCHEZ</t>
  </si>
  <si>
    <t>DIP. PETRA IRENE ENRÍQUEZ SAUCEDO</t>
  </si>
  <si>
    <t>DIP. SEVERO TRUJANO TREVIZO</t>
  </si>
  <si>
    <t>DIP. OMAR PAYÁN MONTES</t>
  </si>
  <si>
    <t>DIP. LUCERO DE LOURDES ESPINDOLA DE LA VEGA</t>
  </si>
  <si>
    <t>DIP. JAVIER ANTONIO ENRÍQUEZ OROZCO</t>
  </si>
  <si>
    <t>DIP. EVER OSWALDO ORRANTIA CENICEROS</t>
  </si>
  <si>
    <t>DIP. STEPHANIE GARCÍA GONZÁLEZ</t>
  </si>
  <si>
    <t>DIP. HILDA ANGELICA FALLINER SILVA</t>
  </si>
  <si>
    <t>PERCEPCIONES JUNIO 2018 DE LOS C. DIPUTADOS DEL H. CONGRESO DEL ESTADO DE CHIHUAHUA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</si>
</sst>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2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7" fillId="0" borderId="28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8" fillId="0" borderId="28" xfId="0" applyFont="1" applyBorder="1" applyAlignment="1">
      <alignment wrapText="1"/>
    </xf>
    <xf numFmtId="8" fontId="18" fillId="0" borderId="29" xfId="0" applyNumberFormat="1" applyFont="1" applyBorder="1" applyAlignment="1">
      <alignment horizontal="center" wrapText="1"/>
    </xf>
    <xf numFmtId="8" fontId="18" fillId="0" borderId="29" xfId="0" applyNumberFormat="1" applyFont="1" applyBorder="1" applyAlignment="1">
      <alignment wrapText="1"/>
    </xf>
    <xf numFmtId="0" fontId="19" fillId="0" borderId="0" xfId="0" applyFont="1" applyAlignment="1">
      <alignment horizontal="justify"/>
    </xf>
    <xf numFmtId="8" fontId="18" fillId="0" borderId="29" xfId="0" applyNumberFormat="1" applyFont="1" applyBorder="1" applyAlignment="1">
      <alignment horizontal="right" wrapText="1"/>
    </xf>
    <xf numFmtId="0" fontId="18" fillId="0" borderId="28" xfId="0" applyFont="1" applyBorder="1" applyAlignment="1">
      <alignment vertical="top" wrapText="1"/>
    </xf>
    <xf numFmtId="0" fontId="0" fillId="0" borderId="0" xfId="0" applyFont="1" applyAlignment="1">
      <alignment horizontal="justify"/>
    </xf>
    <xf numFmtId="0" fontId="0" fillId="0" borderId="0" xfId="0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5" fillId="0" borderId="27" xfId="0" applyFont="1" applyBorder="1" applyAlignment="1">
      <alignment horizontal="center" wrapText="1"/>
    </xf>
    <xf numFmtId="0" fontId="16" fillId="0" borderId="27" xfId="0" applyFont="1" applyBorder="1" applyAlignment="1">
      <alignment horizontal="center" wrapText="1"/>
    </xf>
    <xf numFmtId="0" fontId="19" fillId="0" borderId="2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1" sqref="E11"/>
    </sheetView>
  </sheetViews>
  <sheetFormatPr baseColWidth="10" defaultColWidth="11.42578125" defaultRowHeight="13.5"/>
  <cols>
    <col min="1" max="1" width="36.42578125" style="20" customWidth="1"/>
    <col min="2" max="2" width="9.85546875" style="12" customWidth="1"/>
    <col min="3" max="3" width="12.85546875" style="12" customWidth="1"/>
    <col min="4" max="4" width="12" style="12" customWidth="1"/>
    <col min="5" max="5" width="8.7109375" style="12" bestFit="1" customWidth="1"/>
    <col min="6" max="6" width="8" style="12" bestFit="1" customWidth="1"/>
    <col min="7" max="7" width="7.85546875" style="12" bestFit="1" customWidth="1"/>
    <col min="8" max="8" width="9" style="12" customWidth="1"/>
    <col min="9" max="9" width="12.140625" style="31" customWidth="1"/>
    <col min="10" max="10" width="9.140625" style="12" bestFit="1" customWidth="1"/>
    <col min="11" max="11" width="9.28515625" style="12" bestFit="1" customWidth="1"/>
    <col min="12" max="12" width="8.7109375" style="12" bestFit="1" customWidth="1"/>
    <col min="13" max="13" width="12.140625" style="31" customWidth="1"/>
    <col min="14" max="14" width="12.5703125" style="31" customWidth="1"/>
    <col min="15" max="15" width="1.5703125" style="12" customWidth="1"/>
    <col min="16" max="16" width="10.42578125" style="12" customWidth="1"/>
    <col min="17" max="17" width="10.140625" style="12" customWidth="1"/>
    <col min="18" max="18" width="9.140625" style="12" customWidth="1"/>
    <col min="19" max="19" width="10.42578125" style="12" customWidth="1"/>
    <col min="20" max="20" width="8.5703125" style="12" customWidth="1"/>
    <col min="21" max="21" width="27.28515625" style="50" customWidth="1"/>
    <col min="22" max="16384" width="11.42578125" style="12"/>
  </cols>
  <sheetData>
    <row r="1" spans="1:38" ht="21" thickBot="1">
      <c r="A1" s="90" t="s">
        <v>105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s="2" customFormat="1" ht="15.75" thickTop="1">
      <c r="A2" s="1"/>
      <c r="B2" s="81" t="s">
        <v>0</v>
      </c>
      <c r="C2" s="82"/>
      <c r="D2" s="82"/>
      <c r="E2" s="82"/>
      <c r="F2" s="82"/>
      <c r="G2" s="82"/>
      <c r="H2" s="82"/>
      <c r="I2" s="83"/>
      <c r="J2" s="84" t="s">
        <v>1</v>
      </c>
      <c r="K2" s="85"/>
      <c r="L2" s="85"/>
      <c r="M2" s="86"/>
      <c r="N2" s="32"/>
      <c r="O2" s="50"/>
      <c r="P2" s="87" t="s">
        <v>54</v>
      </c>
      <c r="Q2" s="88"/>
      <c r="R2" s="88"/>
      <c r="S2" s="88"/>
      <c r="T2" s="89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</row>
    <row r="3" spans="1:38" s="2" customFormat="1" ht="61.5" customHeight="1">
      <c r="A3" s="3" t="s">
        <v>2</v>
      </c>
      <c r="B3" s="4" t="s">
        <v>3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7" t="s">
        <v>11</v>
      </c>
      <c r="J3" s="6" t="s">
        <v>63</v>
      </c>
      <c r="K3" s="5" t="s">
        <v>62</v>
      </c>
      <c r="L3" s="5" t="s">
        <v>55</v>
      </c>
      <c r="M3" s="29" t="s">
        <v>12</v>
      </c>
      <c r="N3" s="33" t="s">
        <v>13</v>
      </c>
      <c r="O3" s="50"/>
      <c r="P3" s="36" t="s">
        <v>51</v>
      </c>
      <c r="Q3" s="56" t="s">
        <v>50</v>
      </c>
      <c r="R3" s="5" t="s">
        <v>4</v>
      </c>
      <c r="S3" s="5" t="s">
        <v>52</v>
      </c>
      <c r="T3" s="37" t="s">
        <v>53</v>
      </c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</row>
    <row r="4" spans="1:38" s="2" customFormat="1" ht="14.25" customHeight="1">
      <c r="A4" s="3"/>
      <c r="B4" s="48" t="s">
        <v>56</v>
      </c>
      <c r="C4" s="28"/>
      <c r="D4" s="35"/>
      <c r="E4" s="48" t="s">
        <v>58</v>
      </c>
      <c r="F4" s="26"/>
      <c r="G4" s="26"/>
      <c r="H4" s="26"/>
      <c r="I4" s="58"/>
      <c r="J4" s="27"/>
      <c r="K4" s="26"/>
      <c r="L4" s="48" t="s">
        <v>57</v>
      </c>
      <c r="M4" s="30"/>
      <c r="N4" s="33"/>
      <c r="O4" s="50"/>
      <c r="P4" s="49" t="s">
        <v>56</v>
      </c>
      <c r="Q4" s="48" t="s">
        <v>56</v>
      </c>
      <c r="R4" s="48" t="s">
        <v>56</v>
      </c>
      <c r="S4" s="28"/>
      <c r="T4" s="38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38" s="9" customFormat="1" ht="34.5" thickBot="1">
      <c r="A5" s="25" t="s">
        <v>14</v>
      </c>
      <c r="B5" s="7" t="s">
        <v>15</v>
      </c>
      <c r="C5" s="8" t="s">
        <v>15</v>
      </c>
      <c r="D5" s="8" t="s">
        <v>15</v>
      </c>
      <c r="E5" s="8" t="s">
        <v>15</v>
      </c>
      <c r="F5" s="8" t="s">
        <v>15</v>
      </c>
      <c r="G5" s="8" t="s">
        <v>15</v>
      </c>
      <c r="H5" s="8" t="s">
        <v>15</v>
      </c>
      <c r="I5" s="59" t="s">
        <v>15</v>
      </c>
      <c r="J5" s="53" t="s">
        <v>15</v>
      </c>
      <c r="K5" s="54" t="s">
        <v>15</v>
      </c>
      <c r="L5" s="54" t="s">
        <v>15</v>
      </c>
      <c r="M5" s="55" t="s">
        <v>15</v>
      </c>
      <c r="N5" s="63" t="s">
        <v>15</v>
      </c>
      <c r="O5" s="51"/>
      <c r="P5" s="39" t="s">
        <v>59</v>
      </c>
      <c r="Q5" s="8" t="s">
        <v>60</v>
      </c>
      <c r="R5" s="8" t="s">
        <v>64</v>
      </c>
      <c r="S5" s="8" t="s">
        <v>59</v>
      </c>
      <c r="T5" s="40" t="s">
        <v>61</v>
      </c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38" ht="14.25" thickTop="1">
      <c r="A6" s="10" t="s">
        <v>16</v>
      </c>
      <c r="B6" s="11"/>
      <c r="C6" s="11"/>
      <c r="D6" s="11"/>
      <c r="E6" s="11"/>
      <c r="F6" s="11"/>
      <c r="G6" s="11"/>
      <c r="H6" s="11"/>
      <c r="I6" s="60"/>
      <c r="J6" s="41"/>
      <c r="K6" s="11"/>
      <c r="L6" s="11"/>
      <c r="M6" s="67"/>
      <c r="N6" s="64"/>
      <c r="O6" s="50"/>
      <c r="P6" s="41"/>
      <c r="Q6" s="11"/>
      <c r="R6" s="11"/>
      <c r="S6" s="11"/>
      <c r="T6" s="42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</row>
    <row r="7" spans="1:38">
      <c r="A7" s="13" t="s">
        <v>17</v>
      </c>
      <c r="B7" s="14">
        <v>33826</v>
      </c>
      <c r="C7" s="14">
        <v>32489</v>
      </c>
      <c r="D7" s="14">
        <v>19675</v>
      </c>
      <c r="E7" s="14">
        <v>8000</v>
      </c>
      <c r="F7" s="14"/>
      <c r="G7" s="14"/>
      <c r="H7" s="14"/>
      <c r="I7" s="61">
        <f>SUM(B7:H7)</f>
        <v>93990</v>
      </c>
      <c r="J7" s="43">
        <f>B7*0.12</f>
        <v>4059.12</v>
      </c>
      <c r="K7" s="14">
        <f>B7*0.03</f>
        <v>1014.78</v>
      </c>
      <c r="L7" s="14">
        <f t="shared" ref="L7:L47" si="0">3801.25+3801.25</f>
        <v>7602.5</v>
      </c>
      <c r="M7" s="68">
        <f>SUM(J7:L7)</f>
        <v>12676.4</v>
      </c>
      <c r="N7" s="65">
        <f>I7-M7</f>
        <v>81313.600000000006</v>
      </c>
      <c r="O7" s="15"/>
      <c r="P7" s="43">
        <f>B7/30*40</f>
        <v>45101.333333333328</v>
      </c>
      <c r="Q7" s="14">
        <f>B7/30*20</f>
        <v>22550.666666666664</v>
      </c>
      <c r="R7" s="14">
        <v>1700</v>
      </c>
      <c r="S7" s="14">
        <f>C7/30*40</f>
        <v>43318.666666666672</v>
      </c>
      <c r="T7" s="44">
        <f>C7/30*20</f>
        <v>21659.333333333336</v>
      </c>
      <c r="U7" s="52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</row>
    <row r="8" spans="1:38">
      <c r="A8" s="13" t="s">
        <v>18</v>
      </c>
      <c r="B8" s="14">
        <v>33826</v>
      </c>
      <c r="C8" s="14">
        <v>32489</v>
      </c>
      <c r="D8" s="14">
        <v>19675</v>
      </c>
      <c r="E8" s="14">
        <v>8000</v>
      </c>
      <c r="F8" s="14"/>
      <c r="G8" s="14"/>
      <c r="H8" s="14"/>
      <c r="I8" s="61">
        <f t="shared" ref="I8:I47" si="1">SUM(B8:H8)</f>
        <v>93990</v>
      </c>
      <c r="J8" s="43">
        <f t="shared" ref="J8:J47" si="2">B8*0.12</f>
        <v>4059.12</v>
      </c>
      <c r="K8" s="14">
        <f t="shared" ref="K8:K47" si="3">B8*0.03</f>
        <v>1014.78</v>
      </c>
      <c r="L8" s="14">
        <f t="shared" si="0"/>
        <v>7602.5</v>
      </c>
      <c r="M8" s="68">
        <f t="shared" ref="M8:M47" si="4">SUM(J8:L8)</f>
        <v>12676.4</v>
      </c>
      <c r="N8" s="65">
        <f t="shared" ref="N8:N22" si="5">I8-M8</f>
        <v>81313.600000000006</v>
      </c>
      <c r="O8" s="15"/>
      <c r="P8" s="43">
        <f t="shared" ref="P8:P22" si="6">B8/30*40</f>
        <v>45101.333333333328</v>
      </c>
      <c r="Q8" s="14">
        <f t="shared" ref="Q8:Q22" si="7">B8/30*20</f>
        <v>22550.666666666664</v>
      </c>
      <c r="R8" s="14">
        <v>1700</v>
      </c>
      <c r="S8" s="14">
        <f t="shared" ref="S8:S22" si="8">C8/30*40</f>
        <v>43318.666666666672</v>
      </c>
      <c r="T8" s="44">
        <f t="shared" ref="T8:T22" si="9">C8/30*20</f>
        <v>21659.333333333336</v>
      </c>
      <c r="U8" s="52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</row>
    <row r="9" spans="1:38">
      <c r="A9" s="13" t="s">
        <v>19</v>
      </c>
      <c r="B9" s="14">
        <v>33826</v>
      </c>
      <c r="C9" s="14">
        <v>32489</v>
      </c>
      <c r="D9" s="14">
        <v>19675</v>
      </c>
      <c r="E9" s="14">
        <v>8000</v>
      </c>
      <c r="F9" s="14">
        <v>2663</v>
      </c>
      <c r="G9" s="16"/>
      <c r="H9" s="14"/>
      <c r="I9" s="61">
        <f t="shared" si="1"/>
        <v>96653</v>
      </c>
      <c r="J9" s="43">
        <f t="shared" si="2"/>
        <v>4059.12</v>
      </c>
      <c r="K9" s="14">
        <f t="shared" si="3"/>
        <v>1014.78</v>
      </c>
      <c r="L9" s="14">
        <f t="shared" si="0"/>
        <v>7602.5</v>
      </c>
      <c r="M9" s="68">
        <f t="shared" si="4"/>
        <v>12676.4</v>
      </c>
      <c r="N9" s="65">
        <f t="shared" si="5"/>
        <v>83976.6</v>
      </c>
      <c r="O9" s="15"/>
      <c r="P9" s="43">
        <f t="shared" si="6"/>
        <v>45101.333333333328</v>
      </c>
      <c r="Q9" s="14">
        <f t="shared" si="7"/>
        <v>22550.666666666664</v>
      </c>
      <c r="R9" s="14">
        <v>1700</v>
      </c>
      <c r="S9" s="14">
        <f t="shared" si="8"/>
        <v>43318.666666666672</v>
      </c>
      <c r="T9" s="44">
        <f t="shared" si="9"/>
        <v>21659.333333333336</v>
      </c>
      <c r="U9" s="52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</row>
    <row r="10" spans="1:38">
      <c r="A10" s="13" t="s">
        <v>20</v>
      </c>
      <c r="B10" s="14">
        <v>33826</v>
      </c>
      <c r="C10" s="14">
        <v>32489</v>
      </c>
      <c r="D10" s="14">
        <v>19675</v>
      </c>
      <c r="E10" s="14">
        <v>8000</v>
      </c>
      <c r="F10" s="14"/>
      <c r="G10" s="14"/>
      <c r="H10" s="14"/>
      <c r="I10" s="61">
        <f t="shared" si="1"/>
        <v>93990</v>
      </c>
      <c r="J10" s="43">
        <f t="shared" si="2"/>
        <v>4059.12</v>
      </c>
      <c r="K10" s="14">
        <f t="shared" si="3"/>
        <v>1014.78</v>
      </c>
      <c r="L10" s="14">
        <f t="shared" si="0"/>
        <v>7602.5</v>
      </c>
      <c r="M10" s="68">
        <f t="shared" si="4"/>
        <v>12676.4</v>
      </c>
      <c r="N10" s="65">
        <f t="shared" si="5"/>
        <v>81313.600000000006</v>
      </c>
      <c r="O10" s="15"/>
      <c r="P10" s="43">
        <f t="shared" si="6"/>
        <v>45101.333333333328</v>
      </c>
      <c r="Q10" s="14">
        <f t="shared" si="7"/>
        <v>22550.666666666664</v>
      </c>
      <c r="R10" s="14">
        <v>1700</v>
      </c>
      <c r="S10" s="14">
        <f t="shared" si="8"/>
        <v>43318.666666666672</v>
      </c>
      <c r="T10" s="44">
        <f t="shared" si="9"/>
        <v>21659.333333333336</v>
      </c>
      <c r="U10" s="52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</row>
    <row r="11" spans="1:38">
      <c r="A11" s="13" t="s">
        <v>96</v>
      </c>
      <c r="B11" s="14">
        <v>33826</v>
      </c>
      <c r="C11" s="14">
        <v>32489</v>
      </c>
      <c r="D11" s="14">
        <v>19675</v>
      </c>
      <c r="E11" s="14">
        <v>8000</v>
      </c>
      <c r="F11" s="14">
        <v>2663</v>
      </c>
      <c r="G11" s="14"/>
      <c r="H11" s="14"/>
      <c r="I11" s="61">
        <f t="shared" si="1"/>
        <v>96653</v>
      </c>
      <c r="J11" s="43">
        <f t="shared" si="2"/>
        <v>4059.12</v>
      </c>
      <c r="K11" s="14">
        <f t="shared" si="3"/>
        <v>1014.78</v>
      </c>
      <c r="L11" s="14">
        <f t="shared" si="0"/>
        <v>7602.5</v>
      </c>
      <c r="M11" s="68">
        <f t="shared" si="4"/>
        <v>12676.4</v>
      </c>
      <c r="N11" s="65">
        <f t="shared" si="5"/>
        <v>83976.6</v>
      </c>
      <c r="O11" s="15"/>
      <c r="P11" s="43">
        <f t="shared" si="6"/>
        <v>45101.333333333328</v>
      </c>
      <c r="Q11" s="14">
        <f t="shared" si="7"/>
        <v>22550.666666666664</v>
      </c>
      <c r="R11" s="14">
        <v>1700</v>
      </c>
      <c r="S11" s="14">
        <f t="shared" si="8"/>
        <v>43318.666666666672</v>
      </c>
      <c r="T11" s="44">
        <f t="shared" si="9"/>
        <v>21659.333333333336</v>
      </c>
      <c r="U11" s="52"/>
    </row>
    <row r="12" spans="1:38">
      <c r="A12" s="13" t="s">
        <v>97</v>
      </c>
      <c r="B12" s="14">
        <v>33826</v>
      </c>
      <c r="C12" s="14">
        <v>32489</v>
      </c>
      <c r="D12" s="14">
        <v>19675</v>
      </c>
      <c r="E12" s="14">
        <v>8000</v>
      </c>
      <c r="F12" s="14"/>
      <c r="G12" s="14"/>
      <c r="H12" s="14"/>
      <c r="I12" s="61">
        <f t="shared" si="1"/>
        <v>93990</v>
      </c>
      <c r="J12" s="43">
        <f t="shared" si="2"/>
        <v>4059.12</v>
      </c>
      <c r="K12" s="14">
        <f t="shared" si="3"/>
        <v>1014.78</v>
      </c>
      <c r="L12" s="14">
        <f t="shared" si="0"/>
        <v>7602.5</v>
      </c>
      <c r="M12" s="68">
        <f t="shared" si="4"/>
        <v>12676.4</v>
      </c>
      <c r="N12" s="65">
        <f t="shared" si="5"/>
        <v>81313.600000000006</v>
      </c>
      <c r="O12" s="15"/>
      <c r="P12" s="43">
        <f t="shared" si="6"/>
        <v>45101.333333333328</v>
      </c>
      <c r="Q12" s="14">
        <f t="shared" si="7"/>
        <v>22550.666666666664</v>
      </c>
      <c r="R12" s="14">
        <v>1700</v>
      </c>
      <c r="S12" s="14">
        <f t="shared" si="8"/>
        <v>43318.666666666672</v>
      </c>
      <c r="T12" s="44">
        <f t="shared" si="9"/>
        <v>21659.333333333336</v>
      </c>
      <c r="U12" s="52"/>
    </row>
    <row r="13" spans="1:38">
      <c r="A13" s="13" t="s">
        <v>21</v>
      </c>
      <c r="B13" s="14">
        <v>33826</v>
      </c>
      <c r="C13" s="14">
        <v>32489</v>
      </c>
      <c r="D13" s="14">
        <v>19675</v>
      </c>
      <c r="E13" s="14">
        <v>8000</v>
      </c>
      <c r="F13" s="14"/>
      <c r="G13" s="14"/>
      <c r="H13" s="14"/>
      <c r="I13" s="61">
        <f t="shared" si="1"/>
        <v>93990</v>
      </c>
      <c r="J13" s="43">
        <f t="shared" si="2"/>
        <v>4059.12</v>
      </c>
      <c r="K13" s="14">
        <f t="shared" si="3"/>
        <v>1014.78</v>
      </c>
      <c r="L13" s="14">
        <f t="shared" si="0"/>
        <v>7602.5</v>
      </c>
      <c r="M13" s="68">
        <f t="shared" si="4"/>
        <v>12676.4</v>
      </c>
      <c r="N13" s="65">
        <f t="shared" si="5"/>
        <v>81313.600000000006</v>
      </c>
      <c r="O13" s="15"/>
      <c r="P13" s="43">
        <f t="shared" si="6"/>
        <v>45101.333333333328</v>
      </c>
      <c r="Q13" s="14">
        <f t="shared" si="7"/>
        <v>22550.666666666664</v>
      </c>
      <c r="R13" s="14">
        <v>1700</v>
      </c>
      <c r="S13" s="14">
        <f t="shared" si="8"/>
        <v>43318.666666666672</v>
      </c>
      <c r="T13" s="44">
        <f t="shared" si="9"/>
        <v>21659.333333333336</v>
      </c>
      <c r="U13" s="52"/>
    </row>
    <row r="14" spans="1:38">
      <c r="A14" s="13" t="s">
        <v>22</v>
      </c>
      <c r="B14" s="14">
        <v>33826</v>
      </c>
      <c r="C14" s="14">
        <v>32489</v>
      </c>
      <c r="D14" s="14">
        <v>19675</v>
      </c>
      <c r="E14" s="14">
        <v>8000</v>
      </c>
      <c r="F14" s="14"/>
      <c r="G14" s="14">
        <v>48160</v>
      </c>
      <c r="H14" s="14"/>
      <c r="I14" s="61">
        <f t="shared" si="1"/>
        <v>142150</v>
      </c>
      <c r="J14" s="43">
        <f t="shared" si="2"/>
        <v>4059.12</v>
      </c>
      <c r="K14" s="14">
        <f t="shared" si="3"/>
        <v>1014.78</v>
      </c>
      <c r="L14" s="14">
        <f t="shared" si="0"/>
        <v>7602.5</v>
      </c>
      <c r="M14" s="68">
        <f t="shared" si="4"/>
        <v>12676.4</v>
      </c>
      <c r="N14" s="65">
        <f t="shared" si="5"/>
        <v>129473.60000000001</v>
      </c>
      <c r="O14" s="15"/>
      <c r="P14" s="43">
        <f t="shared" si="6"/>
        <v>45101.333333333328</v>
      </c>
      <c r="Q14" s="14">
        <f t="shared" si="7"/>
        <v>22550.666666666664</v>
      </c>
      <c r="R14" s="14">
        <v>1700</v>
      </c>
      <c r="S14" s="14">
        <f t="shared" si="8"/>
        <v>43318.666666666672</v>
      </c>
      <c r="T14" s="44">
        <f t="shared" si="9"/>
        <v>21659.333333333336</v>
      </c>
      <c r="U14" s="52"/>
    </row>
    <row r="15" spans="1:38">
      <c r="A15" s="13" t="s">
        <v>23</v>
      </c>
      <c r="B15" s="14">
        <v>33826</v>
      </c>
      <c r="C15" s="14">
        <v>32489</v>
      </c>
      <c r="D15" s="14">
        <v>19675</v>
      </c>
      <c r="E15" s="14">
        <v>8000</v>
      </c>
      <c r="F15" s="14"/>
      <c r="G15" s="14"/>
      <c r="H15" s="14"/>
      <c r="I15" s="61">
        <f t="shared" si="1"/>
        <v>93990</v>
      </c>
      <c r="J15" s="43">
        <f t="shared" si="2"/>
        <v>4059.12</v>
      </c>
      <c r="K15" s="14">
        <f t="shared" si="3"/>
        <v>1014.78</v>
      </c>
      <c r="L15" s="14">
        <f t="shared" si="0"/>
        <v>7602.5</v>
      </c>
      <c r="M15" s="68">
        <f t="shared" si="4"/>
        <v>12676.4</v>
      </c>
      <c r="N15" s="65">
        <f t="shared" si="5"/>
        <v>81313.600000000006</v>
      </c>
      <c r="O15" s="15"/>
      <c r="P15" s="43">
        <f t="shared" si="6"/>
        <v>45101.333333333328</v>
      </c>
      <c r="Q15" s="14">
        <f t="shared" si="7"/>
        <v>22550.666666666664</v>
      </c>
      <c r="R15" s="14">
        <v>1700</v>
      </c>
      <c r="S15" s="14">
        <f t="shared" si="8"/>
        <v>43318.666666666672</v>
      </c>
      <c r="T15" s="44">
        <f t="shared" si="9"/>
        <v>21659.333333333336</v>
      </c>
      <c r="U15" s="52"/>
    </row>
    <row r="16" spans="1:38">
      <c r="A16" s="13" t="s">
        <v>98</v>
      </c>
      <c r="B16" s="14">
        <v>33826</v>
      </c>
      <c r="C16" s="14">
        <v>32489</v>
      </c>
      <c r="D16" s="14">
        <v>19675</v>
      </c>
      <c r="E16" s="14">
        <v>8000</v>
      </c>
      <c r="F16" s="14"/>
      <c r="G16" s="14"/>
      <c r="H16" s="14">
        <v>14878</v>
      </c>
      <c r="I16" s="61">
        <f t="shared" si="1"/>
        <v>108868</v>
      </c>
      <c r="J16" s="43">
        <f t="shared" si="2"/>
        <v>4059.12</v>
      </c>
      <c r="K16" s="14">
        <f t="shared" si="3"/>
        <v>1014.78</v>
      </c>
      <c r="L16" s="14">
        <f t="shared" si="0"/>
        <v>7602.5</v>
      </c>
      <c r="M16" s="68">
        <f t="shared" si="4"/>
        <v>12676.4</v>
      </c>
      <c r="N16" s="65">
        <f t="shared" si="5"/>
        <v>96191.6</v>
      </c>
      <c r="O16" s="15"/>
      <c r="P16" s="43">
        <f t="shared" si="6"/>
        <v>45101.333333333328</v>
      </c>
      <c r="Q16" s="14">
        <f t="shared" si="7"/>
        <v>22550.666666666664</v>
      </c>
      <c r="R16" s="14">
        <v>1700</v>
      </c>
      <c r="S16" s="14">
        <f t="shared" si="8"/>
        <v>43318.666666666672</v>
      </c>
      <c r="T16" s="44">
        <f t="shared" si="9"/>
        <v>21659.333333333336</v>
      </c>
      <c r="U16" s="52"/>
    </row>
    <row r="17" spans="1:21">
      <c r="A17" s="13" t="s">
        <v>24</v>
      </c>
      <c r="B17" s="14">
        <v>33826</v>
      </c>
      <c r="C17" s="14">
        <v>32489</v>
      </c>
      <c r="D17" s="14">
        <v>19675</v>
      </c>
      <c r="E17" s="14">
        <v>8000</v>
      </c>
      <c r="F17" s="14">
        <v>2663</v>
      </c>
      <c r="G17" s="14"/>
      <c r="H17" s="14"/>
      <c r="I17" s="61">
        <f t="shared" si="1"/>
        <v>96653</v>
      </c>
      <c r="J17" s="43">
        <f t="shared" si="2"/>
        <v>4059.12</v>
      </c>
      <c r="K17" s="14">
        <f t="shared" si="3"/>
        <v>1014.78</v>
      </c>
      <c r="L17" s="14">
        <f t="shared" si="0"/>
        <v>7602.5</v>
      </c>
      <c r="M17" s="68">
        <f t="shared" si="4"/>
        <v>12676.4</v>
      </c>
      <c r="N17" s="65">
        <f t="shared" si="5"/>
        <v>83976.6</v>
      </c>
      <c r="O17" s="15"/>
      <c r="P17" s="43">
        <f t="shared" si="6"/>
        <v>45101.333333333328</v>
      </c>
      <c r="Q17" s="14">
        <f t="shared" si="7"/>
        <v>22550.666666666664</v>
      </c>
      <c r="R17" s="14">
        <v>1700</v>
      </c>
      <c r="S17" s="14">
        <f t="shared" si="8"/>
        <v>43318.666666666672</v>
      </c>
      <c r="T17" s="44">
        <f t="shared" si="9"/>
        <v>21659.333333333336</v>
      </c>
      <c r="U17" s="52"/>
    </row>
    <row r="18" spans="1:21">
      <c r="A18" s="13" t="s">
        <v>99</v>
      </c>
      <c r="B18" s="14">
        <v>33826</v>
      </c>
      <c r="C18" s="14">
        <v>32489</v>
      </c>
      <c r="D18" s="14">
        <v>19675</v>
      </c>
      <c r="E18" s="14">
        <v>8000</v>
      </c>
      <c r="F18" s="14"/>
      <c r="G18" s="14"/>
      <c r="H18" s="14"/>
      <c r="I18" s="61">
        <f t="shared" si="1"/>
        <v>93990</v>
      </c>
      <c r="J18" s="43">
        <f t="shared" si="2"/>
        <v>4059.12</v>
      </c>
      <c r="K18" s="14">
        <f t="shared" si="3"/>
        <v>1014.78</v>
      </c>
      <c r="L18" s="14">
        <f t="shared" si="0"/>
        <v>7602.5</v>
      </c>
      <c r="M18" s="68">
        <f t="shared" si="4"/>
        <v>12676.4</v>
      </c>
      <c r="N18" s="65">
        <f t="shared" si="5"/>
        <v>81313.600000000006</v>
      </c>
      <c r="O18" s="15"/>
      <c r="P18" s="43">
        <f t="shared" si="6"/>
        <v>45101.333333333328</v>
      </c>
      <c r="Q18" s="14">
        <f t="shared" si="7"/>
        <v>22550.666666666664</v>
      </c>
      <c r="R18" s="14">
        <v>1700</v>
      </c>
      <c r="S18" s="14">
        <f t="shared" si="8"/>
        <v>43318.666666666672</v>
      </c>
      <c r="T18" s="44">
        <f t="shared" si="9"/>
        <v>21659.333333333336</v>
      </c>
      <c r="U18" s="52"/>
    </row>
    <row r="19" spans="1:21">
      <c r="A19" s="13" t="s">
        <v>100</v>
      </c>
      <c r="B19" s="14">
        <v>33826</v>
      </c>
      <c r="C19" s="14">
        <v>32489</v>
      </c>
      <c r="D19" s="14">
        <v>19675</v>
      </c>
      <c r="E19" s="14">
        <v>8000</v>
      </c>
      <c r="F19" s="14"/>
      <c r="G19" s="14"/>
      <c r="H19" s="14"/>
      <c r="I19" s="61">
        <f t="shared" si="1"/>
        <v>93990</v>
      </c>
      <c r="J19" s="43">
        <f t="shared" si="2"/>
        <v>4059.12</v>
      </c>
      <c r="K19" s="14">
        <f t="shared" si="3"/>
        <v>1014.78</v>
      </c>
      <c r="L19" s="14">
        <f t="shared" si="0"/>
        <v>7602.5</v>
      </c>
      <c r="M19" s="68">
        <f t="shared" si="4"/>
        <v>12676.4</v>
      </c>
      <c r="N19" s="65">
        <f t="shared" si="5"/>
        <v>81313.600000000006</v>
      </c>
      <c r="O19" s="15"/>
      <c r="P19" s="43">
        <f t="shared" si="6"/>
        <v>45101.333333333328</v>
      </c>
      <c r="Q19" s="14">
        <f t="shared" si="7"/>
        <v>22550.666666666664</v>
      </c>
      <c r="R19" s="14">
        <v>1700</v>
      </c>
      <c r="S19" s="14">
        <f t="shared" si="8"/>
        <v>43318.666666666672</v>
      </c>
      <c r="T19" s="44">
        <f t="shared" si="9"/>
        <v>21659.333333333336</v>
      </c>
      <c r="U19" s="52"/>
    </row>
    <row r="20" spans="1:21">
      <c r="A20" s="13" t="s">
        <v>25</v>
      </c>
      <c r="B20" s="14">
        <v>33826</v>
      </c>
      <c r="C20" s="14">
        <v>32489</v>
      </c>
      <c r="D20" s="14">
        <v>19675</v>
      </c>
      <c r="E20" s="14">
        <v>8000</v>
      </c>
      <c r="F20" s="14">
        <v>4000</v>
      </c>
      <c r="G20" s="14"/>
      <c r="H20" s="14"/>
      <c r="I20" s="61">
        <f t="shared" si="1"/>
        <v>97990</v>
      </c>
      <c r="J20" s="43">
        <f t="shared" si="2"/>
        <v>4059.12</v>
      </c>
      <c r="K20" s="14">
        <f t="shared" si="3"/>
        <v>1014.78</v>
      </c>
      <c r="L20" s="14">
        <f t="shared" si="0"/>
        <v>7602.5</v>
      </c>
      <c r="M20" s="68">
        <f t="shared" si="4"/>
        <v>12676.4</v>
      </c>
      <c r="N20" s="65">
        <f t="shared" si="5"/>
        <v>85313.600000000006</v>
      </c>
      <c r="O20" s="15"/>
      <c r="P20" s="43">
        <f t="shared" si="6"/>
        <v>45101.333333333328</v>
      </c>
      <c r="Q20" s="14">
        <f t="shared" si="7"/>
        <v>22550.666666666664</v>
      </c>
      <c r="R20" s="14">
        <v>1700</v>
      </c>
      <c r="S20" s="14">
        <f t="shared" si="8"/>
        <v>43318.666666666672</v>
      </c>
      <c r="T20" s="44">
        <f t="shared" si="9"/>
        <v>21659.333333333336</v>
      </c>
      <c r="U20" s="52"/>
    </row>
    <row r="21" spans="1:21">
      <c r="A21" s="13" t="s">
        <v>26</v>
      </c>
      <c r="B21" s="14">
        <v>33826</v>
      </c>
      <c r="C21" s="14">
        <v>32489</v>
      </c>
      <c r="D21" s="14">
        <v>19675</v>
      </c>
      <c r="E21" s="14">
        <v>8000</v>
      </c>
      <c r="F21" s="14"/>
      <c r="G21" s="14"/>
      <c r="H21" s="14"/>
      <c r="I21" s="61">
        <f t="shared" si="1"/>
        <v>93990</v>
      </c>
      <c r="J21" s="43">
        <f t="shared" si="2"/>
        <v>4059.12</v>
      </c>
      <c r="K21" s="14">
        <f t="shared" si="3"/>
        <v>1014.78</v>
      </c>
      <c r="L21" s="14">
        <f t="shared" si="0"/>
        <v>7602.5</v>
      </c>
      <c r="M21" s="68">
        <f t="shared" si="4"/>
        <v>12676.4</v>
      </c>
      <c r="N21" s="65">
        <f t="shared" si="5"/>
        <v>81313.600000000006</v>
      </c>
      <c r="O21" s="15"/>
      <c r="P21" s="43">
        <f t="shared" si="6"/>
        <v>45101.333333333328</v>
      </c>
      <c r="Q21" s="14">
        <f t="shared" si="7"/>
        <v>22550.666666666664</v>
      </c>
      <c r="R21" s="14">
        <v>1700</v>
      </c>
      <c r="S21" s="14">
        <f t="shared" si="8"/>
        <v>43318.666666666672</v>
      </c>
      <c r="T21" s="44">
        <f t="shared" si="9"/>
        <v>21659.333333333336</v>
      </c>
      <c r="U21" s="52"/>
    </row>
    <row r="22" spans="1:21">
      <c r="A22" s="13" t="s">
        <v>27</v>
      </c>
      <c r="B22" s="14">
        <v>33826</v>
      </c>
      <c r="C22" s="14">
        <v>32489</v>
      </c>
      <c r="D22" s="14">
        <v>19675</v>
      </c>
      <c r="E22" s="14">
        <v>8000</v>
      </c>
      <c r="F22" s="14"/>
      <c r="G22" s="14"/>
      <c r="H22" s="14"/>
      <c r="I22" s="61">
        <f t="shared" si="1"/>
        <v>93990</v>
      </c>
      <c r="J22" s="43">
        <f t="shared" si="2"/>
        <v>4059.12</v>
      </c>
      <c r="K22" s="14">
        <f t="shared" si="3"/>
        <v>1014.78</v>
      </c>
      <c r="L22" s="14">
        <f t="shared" si="0"/>
        <v>7602.5</v>
      </c>
      <c r="M22" s="68">
        <f t="shared" si="4"/>
        <v>12676.4</v>
      </c>
      <c r="N22" s="65">
        <f t="shared" si="5"/>
        <v>81313.600000000006</v>
      </c>
      <c r="O22" s="15"/>
      <c r="P22" s="43">
        <f t="shared" si="6"/>
        <v>45101.333333333328</v>
      </c>
      <c r="Q22" s="14">
        <f t="shared" si="7"/>
        <v>22550.666666666664</v>
      </c>
      <c r="R22" s="14">
        <v>1700</v>
      </c>
      <c r="S22" s="14">
        <f t="shared" si="8"/>
        <v>43318.666666666672</v>
      </c>
      <c r="T22" s="44">
        <f t="shared" si="9"/>
        <v>21659.333333333336</v>
      </c>
      <c r="U22" s="52"/>
    </row>
    <row r="23" spans="1:21">
      <c r="A23" s="17" t="s">
        <v>28</v>
      </c>
      <c r="B23" s="14"/>
      <c r="C23" s="14"/>
      <c r="D23" s="14"/>
      <c r="E23" s="14"/>
      <c r="F23" s="14"/>
      <c r="G23" s="14"/>
      <c r="H23" s="14"/>
      <c r="I23" s="61"/>
      <c r="J23" s="43"/>
      <c r="K23" s="14"/>
      <c r="L23" s="14"/>
      <c r="M23" s="68"/>
      <c r="N23" s="65"/>
      <c r="O23" s="15"/>
      <c r="P23" s="43"/>
      <c r="Q23" s="14"/>
      <c r="R23" s="14"/>
      <c r="S23" s="14"/>
      <c r="T23" s="44"/>
      <c r="U23" s="52"/>
    </row>
    <row r="24" spans="1:21">
      <c r="A24" s="13" t="s">
        <v>29</v>
      </c>
      <c r="B24" s="14">
        <v>33826</v>
      </c>
      <c r="C24" s="14">
        <v>32489</v>
      </c>
      <c r="D24" s="14">
        <v>19675</v>
      </c>
      <c r="E24" s="14">
        <v>8000</v>
      </c>
      <c r="F24" s="14"/>
      <c r="G24" s="14">
        <v>15050</v>
      </c>
      <c r="H24" s="14"/>
      <c r="I24" s="61">
        <f t="shared" si="1"/>
        <v>109040</v>
      </c>
      <c r="J24" s="43">
        <f t="shared" si="2"/>
        <v>4059.12</v>
      </c>
      <c r="K24" s="14">
        <f t="shared" si="3"/>
        <v>1014.78</v>
      </c>
      <c r="L24" s="14">
        <f t="shared" si="0"/>
        <v>7602.5</v>
      </c>
      <c r="M24" s="68">
        <f t="shared" si="4"/>
        <v>12676.4</v>
      </c>
      <c r="N24" s="65">
        <f>I24-M24</f>
        <v>96363.6</v>
      </c>
      <c r="O24" s="15"/>
      <c r="P24" s="43">
        <f t="shared" ref="P24:P28" si="10">B24/30*40</f>
        <v>45101.333333333328</v>
      </c>
      <c r="Q24" s="14">
        <f t="shared" ref="Q24:Q28" si="11">B24/30*20</f>
        <v>22550.666666666664</v>
      </c>
      <c r="R24" s="14">
        <v>1700</v>
      </c>
      <c r="S24" s="14">
        <f t="shared" ref="S24:S28" si="12">C24/30*40</f>
        <v>43318.666666666672</v>
      </c>
      <c r="T24" s="44">
        <f t="shared" ref="T24:T28" si="13">C24/30*20</f>
        <v>21659.333333333336</v>
      </c>
      <c r="U24" s="52"/>
    </row>
    <row r="25" spans="1:21">
      <c r="A25" s="13" t="s">
        <v>30</v>
      </c>
      <c r="B25" s="14">
        <v>33826</v>
      </c>
      <c r="C25" s="14">
        <v>32489</v>
      </c>
      <c r="D25" s="14">
        <v>19675</v>
      </c>
      <c r="E25" s="14">
        <v>8000</v>
      </c>
      <c r="F25" s="14"/>
      <c r="G25" s="14"/>
      <c r="H25" s="14"/>
      <c r="I25" s="61">
        <f t="shared" si="1"/>
        <v>93990</v>
      </c>
      <c r="J25" s="43">
        <f t="shared" si="2"/>
        <v>4059.12</v>
      </c>
      <c r="K25" s="14">
        <f t="shared" si="3"/>
        <v>1014.78</v>
      </c>
      <c r="L25" s="14">
        <f t="shared" si="0"/>
        <v>7602.5</v>
      </c>
      <c r="M25" s="68">
        <f t="shared" si="4"/>
        <v>12676.4</v>
      </c>
      <c r="N25" s="65">
        <f>I25-M25</f>
        <v>81313.600000000006</v>
      </c>
      <c r="O25" s="15"/>
      <c r="P25" s="43">
        <f t="shared" si="10"/>
        <v>45101.333333333328</v>
      </c>
      <c r="Q25" s="14">
        <f t="shared" si="11"/>
        <v>22550.666666666664</v>
      </c>
      <c r="R25" s="14">
        <v>1700</v>
      </c>
      <c r="S25" s="14">
        <f t="shared" si="12"/>
        <v>43318.666666666672</v>
      </c>
      <c r="T25" s="44">
        <f t="shared" si="13"/>
        <v>21659.333333333336</v>
      </c>
      <c r="U25" s="52"/>
    </row>
    <row r="26" spans="1:21">
      <c r="A26" s="13" t="s">
        <v>104</v>
      </c>
      <c r="B26" s="14">
        <v>33826</v>
      </c>
      <c r="C26" s="14">
        <v>32489</v>
      </c>
      <c r="D26" s="14">
        <v>19675</v>
      </c>
      <c r="E26" s="14">
        <v>8000</v>
      </c>
      <c r="F26" s="14"/>
      <c r="G26" s="14"/>
      <c r="H26" s="14"/>
      <c r="I26" s="61">
        <f t="shared" si="1"/>
        <v>93990</v>
      </c>
      <c r="J26" s="43">
        <f t="shared" si="2"/>
        <v>4059.12</v>
      </c>
      <c r="K26" s="14">
        <f t="shared" si="3"/>
        <v>1014.78</v>
      </c>
      <c r="L26" s="14">
        <f t="shared" si="0"/>
        <v>7602.5</v>
      </c>
      <c r="M26" s="68">
        <f t="shared" si="4"/>
        <v>12676.4</v>
      </c>
      <c r="N26" s="65">
        <f>I26-M26</f>
        <v>81313.600000000006</v>
      </c>
      <c r="O26" s="15"/>
      <c r="P26" s="43">
        <f t="shared" si="10"/>
        <v>45101.333333333328</v>
      </c>
      <c r="Q26" s="14">
        <f t="shared" si="11"/>
        <v>22550.666666666664</v>
      </c>
      <c r="R26" s="14">
        <v>1700</v>
      </c>
      <c r="S26" s="14">
        <f t="shared" si="12"/>
        <v>43318.666666666672</v>
      </c>
      <c r="T26" s="44">
        <f t="shared" si="13"/>
        <v>21659.333333333336</v>
      </c>
      <c r="U26" s="52"/>
    </row>
    <row r="27" spans="1:21">
      <c r="A27" s="13" t="s">
        <v>31</v>
      </c>
      <c r="B27" s="14">
        <v>33826</v>
      </c>
      <c r="C27" s="14">
        <v>32489</v>
      </c>
      <c r="D27" s="14">
        <v>19675</v>
      </c>
      <c r="E27" s="14">
        <v>8000</v>
      </c>
      <c r="F27" s="14">
        <v>10000</v>
      </c>
      <c r="G27" s="14"/>
      <c r="H27" s="14"/>
      <c r="I27" s="61">
        <f t="shared" si="1"/>
        <v>103990</v>
      </c>
      <c r="J27" s="43">
        <f t="shared" si="2"/>
        <v>4059.12</v>
      </c>
      <c r="K27" s="14">
        <f t="shared" si="3"/>
        <v>1014.78</v>
      </c>
      <c r="L27" s="14">
        <f t="shared" si="0"/>
        <v>7602.5</v>
      </c>
      <c r="M27" s="68">
        <f t="shared" si="4"/>
        <v>12676.4</v>
      </c>
      <c r="N27" s="65">
        <f>I27-M27</f>
        <v>91313.600000000006</v>
      </c>
      <c r="O27" s="15"/>
      <c r="P27" s="43">
        <f t="shared" si="10"/>
        <v>45101.333333333328</v>
      </c>
      <c r="Q27" s="14">
        <f t="shared" si="11"/>
        <v>22550.666666666664</v>
      </c>
      <c r="R27" s="14">
        <v>1700</v>
      </c>
      <c r="S27" s="14">
        <f t="shared" si="12"/>
        <v>43318.666666666672</v>
      </c>
      <c r="T27" s="44">
        <f t="shared" si="13"/>
        <v>21659.333333333336</v>
      </c>
      <c r="U27" s="52"/>
    </row>
    <row r="28" spans="1:21">
      <c r="A28" s="13" t="s">
        <v>32</v>
      </c>
      <c r="B28" s="14">
        <v>33826</v>
      </c>
      <c r="C28" s="14">
        <v>32489</v>
      </c>
      <c r="D28" s="14">
        <v>19675</v>
      </c>
      <c r="E28" s="14">
        <v>8000</v>
      </c>
      <c r="F28" s="14"/>
      <c r="G28" s="14"/>
      <c r="H28" s="14">
        <v>4650</v>
      </c>
      <c r="I28" s="61">
        <f t="shared" si="1"/>
        <v>98640</v>
      </c>
      <c r="J28" s="43">
        <f t="shared" si="2"/>
        <v>4059.12</v>
      </c>
      <c r="K28" s="14">
        <f t="shared" si="3"/>
        <v>1014.78</v>
      </c>
      <c r="L28" s="14">
        <f t="shared" si="0"/>
        <v>7602.5</v>
      </c>
      <c r="M28" s="68">
        <f t="shared" si="4"/>
        <v>12676.4</v>
      </c>
      <c r="N28" s="65">
        <f>I28-M28</f>
        <v>85963.6</v>
      </c>
      <c r="O28" s="15"/>
      <c r="P28" s="43">
        <f t="shared" si="10"/>
        <v>45101.333333333328</v>
      </c>
      <c r="Q28" s="14">
        <f t="shared" si="11"/>
        <v>22550.666666666664</v>
      </c>
      <c r="R28" s="14">
        <v>1700</v>
      </c>
      <c r="S28" s="14">
        <f t="shared" si="12"/>
        <v>43318.666666666672</v>
      </c>
      <c r="T28" s="44">
        <f t="shared" si="13"/>
        <v>21659.333333333336</v>
      </c>
      <c r="U28" s="52"/>
    </row>
    <row r="29" spans="1:21">
      <c r="A29" s="17" t="s">
        <v>33</v>
      </c>
      <c r="B29" s="14"/>
      <c r="C29" s="14"/>
      <c r="D29" s="14"/>
      <c r="E29" s="14"/>
      <c r="F29" s="14"/>
      <c r="G29" s="14"/>
      <c r="H29" s="14"/>
      <c r="I29" s="61"/>
      <c r="J29" s="43"/>
      <c r="K29" s="14"/>
      <c r="L29" s="14"/>
      <c r="M29" s="68"/>
      <c r="N29" s="65"/>
      <c r="O29" s="15"/>
      <c r="P29" s="43"/>
      <c r="Q29" s="14"/>
      <c r="R29" s="14"/>
      <c r="S29" s="14"/>
      <c r="T29" s="44"/>
      <c r="U29" s="52"/>
    </row>
    <row r="30" spans="1:21">
      <c r="A30" s="13" t="s">
        <v>101</v>
      </c>
      <c r="B30" s="14">
        <v>33826</v>
      </c>
      <c r="C30" s="14">
        <v>32489</v>
      </c>
      <c r="D30" s="14">
        <v>19675</v>
      </c>
      <c r="E30" s="14">
        <v>8000</v>
      </c>
      <c r="F30" s="14"/>
      <c r="H30" s="14">
        <v>2790</v>
      </c>
      <c r="I30" s="61">
        <f>SUM(B30:H30)</f>
        <v>96780</v>
      </c>
      <c r="J30" s="43">
        <f t="shared" si="2"/>
        <v>4059.12</v>
      </c>
      <c r="K30" s="14">
        <f t="shared" si="3"/>
        <v>1014.78</v>
      </c>
      <c r="L30" s="14">
        <f t="shared" si="0"/>
        <v>7602.5</v>
      </c>
      <c r="M30" s="68">
        <f t="shared" si="4"/>
        <v>12676.4</v>
      </c>
      <c r="N30" s="65">
        <f>I30-M30</f>
        <v>84103.6</v>
      </c>
      <c r="O30" s="15"/>
      <c r="P30" s="43">
        <f t="shared" ref="P30:P32" si="14">B30/30*40</f>
        <v>45101.333333333328</v>
      </c>
      <c r="Q30" s="14">
        <f t="shared" ref="Q30:Q32" si="15">B30/30*20</f>
        <v>22550.666666666664</v>
      </c>
      <c r="R30" s="14">
        <v>1700</v>
      </c>
      <c r="S30" s="14">
        <f t="shared" ref="S30:S32" si="16">C30/30*40</f>
        <v>43318.666666666672</v>
      </c>
      <c r="T30" s="44">
        <f t="shared" ref="T30:T32" si="17">C30/30*20</f>
        <v>21659.333333333336</v>
      </c>
      <c r="U30" s="52"/>
    </row>
    <row r="31" spans="1:21">
      <c r="A31" s="13" t="s">
        <v>34</v>
      </c>
      <c r="B31" s="14">
        <v>33826</v>
      </c>
      <c r="C31" s="14">
        <v>32489</v>
      </c>
      <c r="D31" s="14">
        <v>19675</v>
      </c>
      <c r="E31" s="14">
        <v>8000</v>
      </c>
      <c r="F31" s="14">
        <v>4000</v>
      </c>
      <c r="G31" s="14">
        <v>9030</v>
      </c>
      <c r="I31" s="61">
        <f t="shared" si="1"/>
        <v>107020</v>
      </c>
      <c r="J31" s="43">
        <f t="shared" si="2"/>
        <v>4059.12</v>
      </c>
      <c r="K31" s="14">
        <f t="shared" si="3"/>
        <v>1014.78</v>
      </c>
      <c r="L31" s="14">
        <f t="shared" si="0"/>
        <v>7602.5</v>
      </c>
      <c r="M31" s="68">
        <f t="shared" si="4"/>
        <v>12676.4</v>
      </c>
      <c r="N31" s="65">
        <f>I31-M31</f>
        <v>94343.6</v>
      </c>
      <c r="O31" s="15"/>
      <c r="P31" s="43">
        <f t="shared" si="14"/>
        <v>45101.333333333328</v>
      </c>
      <c r="Q31" s="14">
        <f t="shared" si="15"/>
        <v>22550.666666666664</v>
      </c>
      <c r="R31" s="14">
        <v>1700</v>
      </c>
      <c r="S31" s="14">
        <f t="shared" si="16"/>
        <v>43318.666666666672</v>
      </c>
      <c r="T31" s="44">
        <f t="shared" si="17"/>
        <v>21659.333333333336</v>
      </c>
      <c r="U31" s="52"/>
    </row>
    <row r="32" spans="1:21">
      <c r="A32" s="13" t="s">
        <v>35</v>
      </c>
      <c r="B32" s="14">
        <v>33826</v>
      </c>
      <c r="C32" s="14">
        <v>32489</v>
      </c>
      <c r="D32" s="14">
        <v>19675</v>
      </c>
      <c r="E32" s="14">
        <v>8000</v>
      </c>
      <c r="F32" s="14"/>
      <c r="G32" s="14"/>
      <c r="H32" s="14"/>
      <c r="I32" s="61">
        <f t="shared" si="1"/>
        <v>93990</v>
      </c>
      <c r="J32" s="43">
        <f t="shared" si="2"/>
        <v>4059.12</v>
      </c>
      <c r="K32" s="14">
        <f t="shared" si="3"/>
        <v>1014.78</v>
      </c>
      <c r="L32" s="14">
        <f t="shared" si="0"/>
        <v>7602.5</v>
      </c>
      <c r="M32" s="68">
        <f t="shared" si="4"/>
        <v>12676.4</v>
      </c>
      <c r="N32" s="65">
        <f>I32-M32</f>
        <v>81313.600000000006</v>
      </c>
      <c r="O32" s="15"/>
      <c r="P32" s="43">
        <f t="shared" si="14"/>
        <v>45101.333333333328</v>
      </c>
      <c r="Q32" s="14">
        <f t="shared" si="15"/>
        <v>22550.666666666664</v>
      </c>
      <c r="R32" s="14">
        <v>1700</v>
      </c>
      <c r="S32" s="14">
        <f t="shared" si="16"/>
        <v>43318.666666666672</v>
      </c>
      <c r="T32" s="44">
        <f t="shared" si="17"/>
        <v>21659.333333333336</v>
      </c>
      <c r="U32" s="52"/>
    </row>
    <row r="33" spans="1:21">
      <c r="A33" s="18" t="s">
        <v>36</v>
      </c>
      <c r="B33" s="14"/>
      <c r="C33" s="14"/>
      <c r="D33" s="14"/>
      <c r="E33" s="14"/>
      <c r="F33" s="14"/>
      <c r="G33" s="14"/>
      <c r="H33" s="14"/>
      <c r="I33" s="61"/>
      <c r="J33" s="43"/>
      <c r="K33" s="14"/>
      <c r="L33" s="14"/>
      <c r="M33" s="68"/>
      <c r="N33" s="65"/>
      <c r="O33" s="15"/>
      <c r="P33" s="43"/>
      <c r="Q33" s="14"/>
      <c r="R33" s="14"/>
      <c r="S33" s="14"/>
      <c r="T33" s="44"/>
      <c r="U33" s="52"/>
    </row>
    <row r="34" spans="1:21">
      <c r="A34" s="13" t="s">
        <v>37</v>
      </c>
      <c r="B34" s="14">
        <v>33826</v>
      </c>
      <c r="C34" s="14">
        <v>32489</v>
      </c>
      <c r="D34" s="14">
        <v>19675</v>
      </c>
      <c r="E34" s="14">
        <v>8000</v>
      </c>
      <c r="F34" s="14"/>
      <c r="G34" s="14">
        <v>6017</v>
      </c>
      <c r="H34" s="14"/>
      <c r="I34" s="61">
        <f t="shared" si="1"/>
        <v>100007</v>
      </c>
      <c r="J34" s="43">
        <f t="shared" si="2"/>
        <v>4059.12</v>
      </c>
      <c r="K34" s="14">
        <f t="shared" si="3"/>
        <v>1014.78</v>
      </c>
      <c r="L34" s="14">
        <f t="shared" si="0"/>
        <v>7602.5</v>
      </c>
      <c r="M34" s="68">
        <f t="shared" si="4"/>
        <v>12676.4</v>
      </c>
      <c r="N34" s="65">
        <f>I34-M34</f>
        <v>87330.6</v>
      </c>
      <c r="O34" s="15"/>
      <c r="P34" s="43">
        <f t="shared" ref="P34:P35" si="18">B34/30*40</f>
        <v>45101.333333333328</v>
      </c>
      <c r="Q34" s="14">
        <f t="shared" ref="Q34:Q35" si="19">B34/30*20</f>
        <v>22550.666666666664</v>
      </c>
      <c r="R34" s="14">
        <v>1700</v>
      </c>
      <c r="S34" s="14">
        <f t="shared" ref="S34:S35" si="20">C34/30*40</f>
        <v>43318.666666666672</v>
      </c>
      <c r="T34" s="44">
        <f t="shared" ref="T34:T35" si="21">C34/30*20</f>
        <v>21659.333333333336</v>
      </c>
      <c r="U34" s="52"/>
    </row>
    <row r="35" spans="1:21">
      <c r="A35" s="13" t="s">
        <v>38</v>
      </c>
      <c r="B35" s="14">
        <v>33826</v>
      </c>
      <c r="C35" s="14">
        <v>32489</v>
      </c>
      <c r="D35" s="14">
        <v>19675</v>
      </c>
      <c r="E35" s="14">
        <v>8000</v>
      </c>
      <c r="F35" s="14">
        <v>2663</v>
      </c>
      <c r="G35" s="16"/>
      <c r="H35" s="14">
        <v>1859</v>
      </c>
      <c r="I35" s="61">
        <f t="shared" si="1"/>
        <v>98512</v>
      </c>
      <c r="J35" s="43">
        <f t="shared" si="2"/>
        <v>4059.12</v>
      </c>
      <c r="K35" s="14">
        <f t="shared" si="3"/>
        <v>1014.78</v>
      </c>
      <c r="L35" s="14">
        <f t="shared" si="0"/>
        <v>7602.5</v>
      </c>
      <c r="M35" s="68">
        <f t="shared" si="4"/>
        <v>12676.4</v>
      </c>
      <c r="N35" s="65">
        <f>I35-M35</f>
        <v>85835.6</v>
      </c>
      <c r="O35" s="15"/>
      <c r="P35" s="43">
        <f t="shared" si="18"/>
        <v>45101.333333333328</v>
      </c>
      <c r="Q35" s="14">
        <f t="shared" si="19"/>
        <v>22550.666666666664</v>
      </c>
      <c r="R35" s="14">
        <v>1700</v>
      </c>
      <c r="S35" s="14">
        <f t="shared" si="20"/>
        <v>43318.666666666672</v>
      </c>
      <c r="T35" s="44">
        <f t="shared" si="21"/>
        <v>21659.333333333336</v>
      </c>
      <c r="U35" s="52"/>
    </row>
    <row r="36" spans="1:21">
      <c r="A36" s="17" t="s">
        <v>39</v>
      </c>
      <c r="B36" s="14"/>
      <c r="C36" s="14"/>
      <c r="D36" s="14"/>
      <c r="E36" s="14"/>
      <c r="F36" s="14"/>
      <c r="G36" s="14"/>
      <c r="H36" s="14"/>
      <c r="I36" s="61"/>
      <c r="J36" s="43"/>
      <c r="K36" s="14"/>
      <c r="L36" s="14"/>
      <c r="M36" s="68"/>
      <c r="N36" s="65"/>
      <c r="O36" s="15"/>
      <c r="P36" s="43"/>
      <c r="Q36" s="14"/>
      <c r="R36" s="14"/>
      <c r="S36" s="14"/>
      <c r="T36" s="44"/>
      <c r="U36" s="52"/>
    </row>
    <row r="37" spans="1:21">
      <c r="A37" s="13" t="s">
        <v>102</v>
      </c>
      <c r="B37" s="14">
        <v>33826</v>
      </c>
      <c r="C37" s="14">
        <v>32489</v>
      </c>
      <c r="D37" s="14">
        <v>19675</v>
      </c>
      <c r="E37" s="14">
        <v>8000</v>
      </c>
      <c r="F37" s="14">
        <v>2663</v>
      </c>
      <c r="G37" s="14"/>
      <c r="H37" s="14">
        <v>1859</v>
      </c>
      <c r="I37" s="61">
        <f t="shared" si="1"/>
        <v>98512</v>
      </c>
      <c r="J37" s="43">
        <f t="shared" si="2"/>
        <v>4059.12</v>
      </c>
      <c r="K37" s="14">
        <f t="shared" si="3"/>
        <v>1014.78</v>
      </c>
      <c r="L37" s="14">
        <f t="shared" si="0"/>
        <v>7602.5</v>
      </c>
      <c r="M37" s="68">
        <f t="shared" si="4"/>
        <v>12676.4</v>
      </c>
      <c r="N37" s="65">
        <f>I37-M37</f>
        <v>85835.6</v>
      </c>
      <c r="O37" s="15"/>
      <c r="P37" s="43">
        <f t="shared" ref="P37:P38" si="22">B37/30*40</f>
        <v>45101.333333333328</v>
      </c>
      <c r="Q37" s="14">
        <f t="shared" ref="Q37:Q38" si="23">B37/30*20</f>
        <v>22550.666666666664</v>
      </c>
      <c r="R37" s="14">
        <v>1700</v>
      </c>
      <c r="S37" s="14">
        <f t="shared" ref="S37:S38" si="24">C37/30*40</f>
        <v>43318.666666666672</v>
      </c>
      <c r="T37" s="44">
        <f t="shared" ref="T37:T38" si="25">C37/30*20</f>
        <v>21659.333333333336</v>
      </c>
      <c r="U37" s="52"/>
    </row>
    <row r="38" spans="1:21">
      <c r="A38" s="13" t="s">
        <v>40</v>
      </c>
      <c r="B38" s="14">
        <v>33826</v>
      </c>
      <c r="C38" s="14">
        <v>32489</v>
      </c>
      <c r="D38" s="14">
        <v>19675</v>
      </c>
      <c r="E38" s="14">
        <v>8000</v>
      </c>
      <c r="F38" s="14"/>
      <c r="G38" s="14">
        <v>6017</v>
      </c>
      <c r="H38" s="14"/>
      <c r="I38" s="61">
        <f t="shared" si="1"/>
        <v>100007</v>
      </c>
      <c r="J38" s="43">
        <f t="shared" si="2"/>
        <v>4059.12</v>
      </c>
      <c r="K38" s="14">
        <f t="shared" si="3"/>
        <v>1014.78</v>
      </c>
      <c r="L38" s="14">
        <f t="shared" si="0"/>
        <v>7602.5</v>
      </c>
      <c r="M38" s="68">
        <f t="shared" si="4"/>
        <v>12676.4</v>
      </c>
      <c r="N38" s="65">
        <f>I38-M38</f>
        <v>87330.6</v>
      </c>
      <c r="O38" s="15"/>
      <c r="P38" s="43">
        <f t="shared" si="22"/>
        <v>45101.333333333328</v>
      </c>
      <c r="Q38" s="14">
        <f t="shared" si="23"/>
        <v>22550.666666666664</v>
      </c>
      <c r="R38" s="14">
        <v>1700</v>
      </c>
      <c r="S38" s="14">
        <f t="shared" si="24"/>
        <v>43318.666666666672</v>
      </c>
      <c r="T38" s="44">
        <f t="shared" si="25"/>
        <v>21659.333333333336</v>
      </c>
      <c r="U38" s="52"/>
    </row>
    <row r="39" spans="1:21">
      <c r="A39" s="22" t="s">
        <v>41</v>
      </c>
      <c r="B39" s="14"/>
      <c r="C39" s="14"/>
      <c r="D39" s="14"/>
      <c r="E39" s="14"/>
      <c r="F39" s="14"/>
      <c r="G39" s="14"/>
      <c r="H39" s="14"/>
      <c r="I39" s="61"/>
      <c r="J39" s="43"/>
      <c r="K39" s="14"/>
      <c r="L39" s="14"/>
      <c r="M39" s="68"/>
      <c r="N39" s="65"/>
      <c r="O39" s="15"/>
      <c r="P39" s="43"/>
      <c r="Q39" s="14"/>
      <c r="R39" s="14"/>
      <c r="S39" s="14"/>
      <c r="T39" s="44"/>
      <c r="U39" s="52"/>
    </row>
    <row r="40" spans="1:21">
      <c r="A40" s="13" t="s">
        <v>103</v>
      </c>
      <c r="B40" s="14">
        <v>33826</v>
      </c>
      <c r="C40" s="14">
        <v>32489</v>
      </c>
      <c r="D40" s="14">
        <v>19675</v>
      </c>
      <c r="E40" s="14">
        <v>8000</v>
      </c>
      <c r="F40" s="14"/>
      <c r="H40" s="14">
        <v>1859</v>
      </c>
      <c r="I40" s="61">
        <f>SUM(B40:H40)</f>
        <v>95849</v>
      </c>
      <c r="J40" s="43">
        <f t="shared" si="2"/>
        <v>4059.12</v>
      </c>
      <c r="K40" s="14">
        <f t="shared" si="3"/>
        <v>1014.78</v>
      </c>
      <c r="L40" s="14">
        <f t="shared" si="0"/>
        <v>7602.5</v>
      </c>
      <c r="M40" s="68">
        <f t="shared" si="4"/>
        <v>12676.4</v>
      </c>
      <c r="N40" s="65">
        <f>I40-M40</f>
        <v>83172.600000000006</v>
      </c>
      <c r="O40" s="15"/>
      <c r="P40" s="43">
        <f t="shared" ref="P40:P41" si="26">B40/30*40</f>
        <v>45101.333333333328</v>
      </c>
      <c r="Q40" s="14">
        <f t="shared" ref="Q40:Q41" si="27">B40/30*20</f>
        <v>22550.666666666664</v>
      </c>
      <c r="R40" s="14">
        <v>1700</v>
      </c>
      <c r="S40" s="14">
        <f t="shared" ref="S40:S41" si="28">C40/30*40</f>
        <v>43318.666666666672</v>
      </c>
      <c r="T40" s="44">
        <f t="shared" ref="T40:T41" si="29">C40/30*20</f>
        <v>21659.333333333336</v>
      </c>
      <c r="U40" s="52"/>
    </row>
    <row r="41" spans="1:21">
      <c r="A41" s="13" t="s">
        <v>42</v>
      </c>
      <c r="B41" s="14">
        <v>33826</v>
      </c>
      <c r="C41" s="14">
        <v>32489</v>
      </c>
      <c r="D41" s="14">
        <v>19675</v>
      </c>
      <c r="E41" s="14">
        <v>8000</v>
      </c>
      <c r="F41" s="14">
        <v>2663</v>
      </c>
      <c r="G41" s="14">
        <v>6017</v>
      </c>
      <c r="I41" s="61">
        <f t="shared" si="1"/>
        <v>102670</v>
      </c>
      <c r="J41" s="43">
        <f t="shared" si="2"/>
        <v>4059.12</v>
      </c>
      <c r="K41" s="14">
        <f t="shared" si="3"/>
        <v>1014.78</v>
      </c>
      <c r="L41" s="14">
        <f t="shared" si="0"/>
        <v>7602.5</v>
      </c>
      <c r="M41" s="68">
        <f t="shared" si="4"/>
        <v>12676.4</v>
      </c>
      <c r="N41" s="65">
        <f>I41-M41</f>
        <v>89993.600000000006</v>
      </c>
      <c r="O41" s="15"/>
      <c r="P41" s="43">
        <f t="shared" si="26"/>
        <v>45101.333333333328</v>
      </c>
      <c r="Q41" s="14">
        <f t="shared" si="27"/>
        <v>22550.666666666664</v>
      </c>
      <c r="R41" s="14">
        <v>1700</v>
      </c>
      <c r="S41" s="14">
        <f t="shared" si="28"/>
        <v>43318.666666666672</v>
      </c>
      <c r="T41" s="44">
        <f t="shared" si="29"/>
        <v>21659.333333333336</v>
      </c>
      <c r="U41" s="52"/>
    </row>
    <row r="42" spans="1:21">
      <c r="A42" s="19" t="s">
        <v>43</v>
      </c>
      <c r="B42" s="14"/>
      <c r="C42" s="14"/>
      <c r="D42" s="14"/>
      <c r="E42" s="14"/>
      <c r="F42" s="14"/>
      <c r="G42" s="14"/>
      <c r="H42" s="14"/>
      <c r="I42" s="61"/>
      <c r="J42" s="43"/>
      <c r="K42" s="14"/>
      <c r="L42" s="14"/>
      <c r="M42" s="68"/>
      <c r="N42" s="65"/>
      <c r="O42" s="15"/>
      <c r="P42" s="43"/>
      <c r="Q42" s="14"/>
      <c r="R42" s="14"/>
      <c r="S42" s="14"/>
      <c r="T42" s="44"/>
      <c r="U42" s="52"/>
    </row>
    <row r="43" spans="1:21">
      <c r="A43" s="13" t="s">
        <v>44</v>
      </c>
      <c r="B43" s="14">
        <v>33826</v>
      </c>
      <c r="C43" s="14">
        <v>32489</v>
      </c>
      <c r="D43" s="14">
        <v>19675</v>
      </c>
      <c r="E43" s="14">
        <v>8000</v>
      </c>
      <c r="F43" s="14"/>
      <c r="G43" s="14"/>
      <c r="H43" s="14"/>
      <c r="I43" s="61">
        <f t="shared" si="1"/>
        <v>93990</v>
      </c>
      <c r="J43" s="43">
        <f t="shared" si="2"/>
        <v>4059.12</v>
      </c>
      <c r="K43" s="14">
        <f t="shared" si="3"/>
        <v>1014.78</v>
      </c>
      <c r="L43" s="14">
        <f t="shared" si="0"/>
        <v>7602.5</v>
      </c>
      <c r="M43" s="68">
        <f t="shared" si="4"/>
        <v>12676.4</v>
      </c>
      <c r="N43" s="65">
        <f>I43-M43</f>
        <v>81313.600000000006</v>
      </c>
      <c r="O43" s="15"/>
      <c r="P43" s="43">
        <f t="shared" ref="P43" si="30">B43/30*40</f>
        <v>45101.333333333328</v>
      </c>
      <c r="Q43" s="14">
        <f t="shared" ref="Q43" si="31">B43/30*20</f>
        <v>22550.666666666664</v>
      </c>
      <c r="R43" s="14">
        <v>1700</v>
      </c>
      <c r="S43" s="14">
        <f t="shared" ref="S43" si="32">C43/30*40</f>
        <v>43318.666666666672</v>
      </c>
      <c r="T43" s="44">
        <f t="shared" ref="T43" si="33">C43/30*20</f>
        <v>21659.333333333336</v>
      </c>
      <c r="U43" s="52"/>
    </row>
    <row r="44" spans="1:21">
      <c r="A44" s="18" t="s">
        <v>45</v>
      </c>
      <c r="B44" s="14"/>
      <c r="C44" s="14"/>
      <c r="D44" s="14"/>
      <c r="E44" s="14"/>
      <c r="F44" s="14"/>
      <c r="G44" s="14"/>
      <c r="H44" s="14"/>
      <c r="I44" s="61"/>
      <c r="J44" s="43"/>
      <c r="K44" s="14"/>
      <c r="L44" s="14"/>
      <c r="M44" s="68"/>
      <c r="N44" s="65"/>
      <c r="O44" s="15"/>
      <c r="P44" s="43"/>
      <c r="Q44" s="14"/>
      <c r="R44" s="14"/>
      <c r="S44" s="14"/>
      <c r="T44" s="44"/>
      <c r="U44" s="52"/>
    </row>
    <row r="45" spans="1:21">
      <c r="A45" s="13" t="s">
        <v>46</v>
      </c>
      <c r="B45" s="14">
        <v>33826</v>
      </c>
      <c r="C45" s="14">
        <v>32489</v>
      </c>
      <c r="D45" s="14">
        <v>19675</v>
      </c>
      <c r="E45" s="14">
        <v>8000</v>
      </c>
      <c r="F45" s="14"/>
      <c r="G45" s="14"/>
      <c r="H45" s="14"/>
      <c r="I45" s="61">
        <f t="shared" si="1"/>
        <v>93990</v>
      </c>
      <c r="J45" s="43">
        <f t="shared" si="2"/>
        <v>4059.12</v>
      </c>
      <c r="K45" s="14">
        <f t="shared" si="3"/>
        <v>1014.78</v>
      </c>
      <c r="L45" s="14">
        <f t="shared" si="0"/>
        <v>7602.5</v>
      </c>
      <c r="M45" s="68">
        <f t="shared" si="4"/>
        <v>12676.4</v>
      </c>
      <c r="N45" s="65">
        <f>I45-M45</f>
        <v>81313.600000000006</v>
      </c>
      <c r="O45" s="15"/>
      <c r="P45" s="43">
        <f t="shared" ref="P45" si="34">B45/30*40</f>
        <v>45101.333333333328</v>
      </c>
      <c r="Q45" s="14">
        <f t="shared" ref="Q45" si="35">B45/30*20</f>
        <v>22550.666666666664</v>
      </c>
      <c r="R45" s="14">
        <v>1700</v>
      </c>
      <c r="S45" s="14">
        <f t="shared" ref="S45" si="36">C45/30*40</f>
        <v>43318.666666666672</v>
      </c>
      <c r="T45" s="44">
        <f t="shared" ref="T45" si="37">C45/30*20</f>
        <v>21659.333333333336</v>
      </c>
      <c r="U45" s="52"/>
    </row>
    <row r="46" spans="1:21">
      <c r="A46" s="17" t="s">
        <v>47</v>
      </c>
      <c r="B46" s="14"/>
      <c r="C46" s="14"/>
      <c r="D46" s="14"/>
      <c r="E46" s="14"/>
      <c r="F46" s="14"/>
      <c r="G46" s="14"/>
      <c r="H46" s="14"/>
      <c r="I46" s="61"/>
      <c r="J46" s="43"/>
      <c r="K46" s="14"/>
      <c r="L46" s="14"/>
      <c r="M46" s="68"/>
      <c r="N46" s="65"/>
      <c r="O46" s="15"/>
      <c r="P46" s="43"/>
      <c r="Q46" s="14"/>
      <c r="R46" s="14"/>
      <c r="S46" s="14"/>
      <c r="T46" s="44"/>
      <c r="U46" s="52"/>
    </row>
    <row r="47" spans="1:21">
      <c r="A47" s="13" t="s">
        <v>48</v>
      </c>
      <c r="B47" s="14">
        <v>33826</v>
      </c>
      <c r="C47" s="14">
        <v>32489</v>
      </c>
      <c r="D47" s="14">
        <v>19675</v>
      </c>
      <c r="E47" s="14">
        <v>8000</v>
      </c>
      <c r="F47" s="16"/>
      <c r="G47" s="16"/>
      <c r="H47" s="16"/>
      <c r="I47" s="61">
        <f t="shared" si="1"/>
        <v>93990</v>
      </c>
      <c r="J47" s="43">
        <f t="shared" si="2"/>
        <v>4059.12</v>
      </c>
      <c r="K47" s="14">
        <f t="shared" si="3"/>
        <v>1014.78</v>
      </c>
      <c r="L47" s="14">
        <f t="shared" si="0"/>
        <v>7602.5</v>
      </c>
      <c r="M47" s="68">
        <f t="shared" si="4"/>
        <v>12676.4</v>
      </c>
      <c r="N47" s="65">
        <f>I47-M47</f>
        <v>81313.600000000006</v>
      </c>
      <c r="P47" s="43">
        <f t="shared" ref="P47" si="38">B47/30*40</f>
        <v>45101.333333333328</v>
      </c>
      <c r="Q47" s="14">
        <f t="shared" ref="Q47" si="39">B47/30*20</f>
        <v>22550.666666666664</v>
      </c>
      <c r="R47" s="14">
        <v>1700</v>
      </c>
      <c r="S47" s="14">
        <f t="shared" ref="S47" si="40">C47/30*40</f>
        <v>43318.666666666672</v>
      </c>
      <c r="T47" s="44">
        <f t="shared" ref="T47" si="41">C47/30*20</f>
        <v>21659.333333333336</v>
      </c>
      <c r="U47" s="52"/>
    </row>
    <row r="48" spans="1:21" ht="14.25" thickBot="1">
      <c r="A48" s="24" t="s">
        <v>49</v>
      </c>
      <c r="B48" s="23">
        <f>SUM(B7:B47)</f>
        <v>1116258</v>
      </c>
      <c r="C48" s="23">
        <f t="shared" ref="C48:N48" si="42">SUM(C7:C47)</f>
        <v>1072137</v>
      </c>
      <c r="D48" s="23">
        <f t="shared" si="42"/>
        <v>649275</v>
      </c>
      <c r="E48" s="23">
        <f t="shared" si="42"/>
        <v>264000</v>
      </c>
      <c r="F48" s="23">
        <f t="shared" si="42"/>
        <v>33978</v>
      </c>
      <c r="G48" s="23">
        <f t="shared" si="42"/>
        <v>90291</v>
      </c>
      <c r="H48" s="23">
        <f t="shared" si="42"/>
        <v>27895</v>
      </c>
      <c r="I48" s="62">
        <f t="shared" si="42"/>
        <v>3253834</v>
      </c>
      <c r="J48" s="45">
        <f t="shared" si="42"/>
        <v>133950.95999999993</v>
      </c>
      <c r="K48" s="23">
        <f t="shared" si="42"/>
        <v>33487.739999999983</v>
      </c>
      <c r="L48" s="23">
        <f t="shared" si="42"/>
        <v>250882.5</v>
      </c>
      <c r="M48" s="34">
        <f t="shared" si="42"/>
        <v>418321.20000000019</v>
      </c>
      <c r="N48" s="66">
        <f t="shared" si="42"/>
        <v>2835512.8000000017</v>
      </c>
      <c r="P48" s="45">
        <f t="shared" ref="P48:T48" si="43">SUM(P7:P47)</f>
        <v>1488343.9999999995</v>
      </c>
      <c r="Q48" s="23">
        <f t="shared" si="43"/>
        <v>744171.99999999977</v>
      </c>
      <c r="R48" s="23">
        <f t="shared" si="43"/>
        <v>56100</v>
      </c>
      <c r="S48" s="23">
        <f t="shared" si="43"/>
        <v>1429516.0000000005</v>
      </c>
      <c r="T48" s="46">
        <f t="shared" si="43"/>
        <v>714758.00000000023</v>
      </c>
    </row>
    <row r="49" spans="1:2" ht="14.25" thickTop="1">
      <c r="A49" s="47" t="s">
        <v>57</v>
      </c>
      <c r="B49" s="12" t="s">
        <v>65</v>
      </c>
    </row>
    <row r="50" spans="1:2">
      <c r="A50" s="69"/>
      <c r="B50" s="12" t="s">
        <v>66</v>
      </c>
    </row>
    <row r="51" spans="1:2">
      <c r="A51" s="70"/>
      <c r="B51" s="12" t="s">
        <v>67</v>
      </c>
    </row>
    <row r="52" spans="1:2">
      <c r="A52" s="47" t="s">
        <v>56</v>
      </c>
      <c r="B52" s="12" t="s">
        <v>68</v>
      </c>
    </row>
    <row r="53" spans="1:2">
      <c r="A53" s="47" t="s">
        <v>58</v>
      </c>
      <c r="B53" s="12" t="s">
        <v>69</v>
      </c>
    </row>
    <row r="54" spans="1:2">
      <c r="A54" s="47"/>
    </row>
    <row r="55" spans="1:2">
      <c r="A55" s="47"/>
    </row>
    <row r="56" spans="1:2">
      <c r="A56" s="47"/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I2"/>
    <mergeCell ref="J2:M2"/>
    <mergeCell ref="P2:T2"/>
    <mergeCell ref="A1:T1"/>
  </mergeCells>
  <printOptions horizontalCentered="1" verticalCentered="1"/>
  <pageMargins left="0.17" right="0.17" top="0.74803149606299213" bottom="0.7" header="0.32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9"/>
  <sheetViews>
    <sheetView topLeftCell="A10" workbookViewId="0">
      <selection activeCell="D8" sqref="D8"/>
    </sheetView>
  </sheetViews>
  <sheetFormatPr baseColWidth="10" defaultRowHeight="15"/>
  <cols>
    <col min="1" max="1" width="65.85546875" customWidth="1"/>
  </cols>
  <sheetData>
    <row r="1" spans="1:2">
      <c r="A1" s="91" t="s">
        <v>70</v>
      </c>
      <c r="B1" s="91"/>
    </row>
    <row r="2" spans="1:2" ht="51.75" customHeight="1">
      <c r="A2" s="92" t="s">
        <v>71</v>
      </c>
      <c r="B2" s="92"/>
    </row>
    <row r="3" spans="1:2" ht="16.5" thickBot="1">
      <c r="A3" s="71" t="s">
        <v>72</v>
      </c>
      <c r="B3" s="72" t="s">
        <v>15</v>
      </c>
    </row>
    <row r="4" spans="1:2" ht="16.5" thickBot="1">
      <c r="A4" s="73" t="s">
        <v>73</v>
      </c>
      <c r="B4" s="74">
        <v>10000</v>
      </c>
    </row>
    <row r="5" spans="1:2" ht="16.5" thickBot="1">
      <c r="A5" s="73" t="s">
        <v>74</v>
      </c>
      <c r="B5" s="75">
        <v>2663</v>
      </c>
    </row>
    <row r="6" spans="1:2" ht="16.5" thickBot="1">
      <c r="A6" s="73" t="s">
        <v>75</v>
      </c>
      <c r="B6" s="75">
        <v>2663</v>
      </c>
    </row>
    <row r="7" spans="1:2" ht="16.5" thickBot="1">
      <c r="A7" s="73" t="s">
        <v>76</v>
      </c>
      <c r="B7" s="75">
        <v>4000</v>
      </c>
    </row>
    <row r="8" spans="1:2" ht="16.5" thickBot="1">
      <c r="A8" s="73" t="s">
        <v>77</v>
      </c>
      <c r="B8" s="75">
        <v>4000</v>
      </c>
    </row>
    <row r="9" spans="1:2" ht="16.5" thickBot="1">
      <c r="A9" s="73" t="s">
        <v>78</v>
      </c>
      <c r="B9" s="75">
        <v>2663</v>
      </c>
    </row>
    <row r="10" spans="1:2" ht="16.5" thickBot="1">
      <c r="A10" s="73" t="s">
        <v>79</v>
      </c>
      <c r="B10" s="75">
        <v>2663</v>
      </c>
    </row>
    <row r="11" spans="1:2" ht="16.5" thickBot="1">
      <c r="A11" s="73" t="s">
        <v>80</v>
      </c>
      <c r="B11" s="75">
        <v>2663</v>
      </c>
    </row>
    <row r="12" spans="1:2" ht="16.5" thickBot="1">
      <c r="A12" s="73" t="s">
        <v>81</v>
      </c>
      <c r="B12" s="75">
        <v>2663</v>
      </c>
    </row>
    <row r="13" spans="1:2" ht="15.75">
      <c r="A13" s="76"/>
    </row>
    <row r="14" spans="1:2" ht="15.75">
      <c r="A14" s="93" t="s">
        <v>82</v>
      </c>
      <c r="B14" s="93"/>
    </row>
    <row r="15" spans="1:2" ht="78.75" customHeight="1">
      <c r="A15" s="92" t="s">
        <v>83</v>
      </c>
      <c r="B15" s="92"/>
    </row>
    <row r="16" spans="1:2" ht="16.5" thickBot="1">
      <c r="A16" s="71" t="s">
        <v>72</v>
      </c>
      <c r="B16" s="72" t="s">
        <v>15</v>
      </c>
    </row>
    <row r="17" spans="1:2" ht="16.5" thickBot="1">
      <c r="A17" s="73" t="s">
        <v>84</v>
      </c>
      <c r="B17" s="77">
        <v>48160</v>
      </c>
    </row>
    <row r="18" spans="1:2" ht="16.5" thickBot="1">
      <c r="A18" s="78" t="s">
        <v>85</v>
      </c>
      <c r="B18" s="77">
        <v>15050</v>
      </c>
    </row>
    <row r="19" spans="1:2" ht="16.5" thickBot="1">
      <c r="A19" s="78" t="s">
        <v>86</v>
      </c>
      <c r="B19" s="77">
        <v>9030</v>
      </c>
    </row>
    <row r="20" spans="1:2" ht="16.5" thickBot="1">
      <c r="A20" s="78" t="s">
        <v>87</v>
      </c>
      <c r="B20" s="77">
        <v>6017</v>
      </c>
    </row>
    <row r="21" spans="1:2" ht="16.5" thickBot="1">
      <c r="A21" s="78" t="s">
        <v>88</v>
      </c>
      <c r="B21" s="77">
        <v>6017</v>
      </c>
    </row>
    <row r="22" spans="1:2" ht="16.5" thickBot="1">
      <c r="A22" s="78" t="s">
        <v>89</v>
      </c>
      <c r="B22" s="77">
        <v>6017</v>
      </c>
    </row>
    <row r="23" spans="1:2" ht="16.5" thickBot="1">
      <c r="A23" s="73" t="s">
        <v>90</v>
      </c>
      <c r="B23" s="77">
        <v>14878</v>
      </c>
    </row>
    <row r="24" spans="1:2" ht="16.5" thickBot="1">
      <c r="A24" s="78" t="s">
        <v>91</v>
      </c>
      <c r="B24" s="77">
        <v>4650</v>
      </c>
    </row>
    <row r="25" spans="1:2" ht="16.5" thickBot="1">
      <c r="A25" s="78" t="s">
        <v>92</v>
      </c>
      <c r="B25" s="77">
        <v>2790</v>
      </c>
    </row>
    <row r="26" spans="1:2" ht="16.5" thickBot="1">
      <c r="A26" s="78" t="s">
        <v>93</v>
      </c>
      <c r="B26" s="77">
        <v>1859</v>
      </c>
    </row>
    <row r="27" spans="1:2" ht="16.5" thickBot="1">
      <c r="A27" s="78" t="s">
        <v>94</v>
      </c>
      <c r="B27" s="77">
        <v>1859</v>
      </c>
    </row>
    <row r="28" spans="1:2" ht="16.5" thickBot="1">
      <c r="A28" s="78" t="s">
        <v>95</v>
      </c>
      <c r="B28" s="77">
        <v>1859</v>
      </c>
    </row>
    <row r="29" spans="1:2">
      <c r="A29" s="79"/>
      <c r="B29" s="80"/>
    </row>
  </sheetData>
  <mergeCells count="4">
    <mergeCell ref="A1:B1"/>
    <mergeCell ref="A2:B2"/>
    <mergeCell ref="A14:B14"/>
    <mergeCell ref="A15:B15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PERCEPCIONES DIPUTADOS</vt:lpstr>
      <vt:lpstr>MESA DIRECTIVA- COORDINADORES </vt:lpstr>
      <vt:lpstr>Hoja2</vt:lpstr>
      <vt:lpstr>'PERCEPCIONES DIPUTADOS'!Área_de_impresión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poropesa</cp:lastModifiedBy>
  <cp:revision/>
  <cp:lastPrinted>2018-07-10T15:32:35Z</cp:lastPrinted>
  <dcterms:created xsi:type="dcterms:W3CDTF">2016-11-25T23:45:39Z</dcterms:created>
  <dcterms:modified xsi:type="dcterms:W3CDTF">2018-07-11T19:00:42Z</dcterms:modified>
</cp:coreProperties>
</file>