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5600" windowHeight="9780"/>
  </bookViews>
  <sheets>
    <sheet name="PAN" sheetId="1" r:id="rId1"/>
    <sheet name="PRI" sheetId="2" r:id="rId2"/>
    <sheet name="PANAL, PRD, PT, PVEM" sheetId="3" r:id="rId3"/>
    <sheet name="MORENA,PES,PMC" sheetId="4" r:id="rId4"/>
  </sheets>
  <calcPr calcId="125725"/>
</workbook>
</file>

<file path=xl/calcChain.xml><?xml version="1.0" encoding="utf-8"?>
<calcChain xmlns="http://schemas.openxmlformats.org/spreadsheetml/2006/main">
  <c r="H10" i="4"/>
  <c r="J8" i="1"/>
  <c r="I8"/>
  <c r="H8"/>
  <c r="G8"/>
  <c r="E8"/>
  <c r="I33"/>
  <c r="H33"/>
  <c r="G33"/>
  <c r="E33"/>
  <c r="D33"/>
  <c r="C33"/>
  <c r="E7"/>
  <c r="J21" i="2"/>
  <c r="I21"/>
  <c r="H21"/>
  <c r="G21"/>
  <c r="E21"/>
  <c r="D21"/>
  <c r="C21"/>
  <c r="H25" i="3"/>
  <c r="I25"/>
  <c r="J25"/>
  <c r="G25"/>
  <c r="H15"/>
  <c r="I15"/>
  <c r="J15"/>
  <c r="G15"/>
  <c r="H10"/>
  <c r="I10"/>
  <c r="J10"/>
  <c r="G10"/>
  <c r="E25"/>
  <c r="D25"/>
  <c r="C25"/>
  <c r="J19"/>
  <c r="I19"/>
  <c r="H19"/>
  <c r="G19"/>
  <c r="E19"/>
  <c r="E15"/>
  <c r="D15"/>
  <c r="C15"/>
  <c r="E10"/>
  <c r="D10"/>
  <c r="C10"/>
  <c r="H23" i="4"/>
  <c r="I23"/>
  <c r="J23"/>
  <c r="G23"/>
  <c r="H11"/>
  <c r="J11"/>
  <c r="G11"/>
  <c r="C11"/>
  <c r="D11"/>
  <c r="D23"/>
  <c r="C23"/>
  <c r="E11"/>
  <c r="E7"/>
  <c r="E23"/>
  <c r="J22"/>
  <c r="I22"/>
  <c r="H22"/>
  <c r="G22"/>
  <c r="E22"/>
  <c r="J21"/>
  <c r="I21"/>
  <c r="H21"/>
  <c r="G21"/>
  <c r="E21"/>
  <c r="J20"/>
  <c r="I20"/>
  <c r="H20"/>
  <c r="G20"/>
  <c r="E20"/>
  <c r="J19"/>
  <c r="I19"/>
  <c r="H19"/>
  <c r="G19"/>
  <c r="E19"/>
  <c r="J18"/>
  <c r="I18"/>
  <c r="H18"/>
  <c r="G18"/>
  <c r="E18"/>
  <c r="J17"/>
  <c r="I17"/>
  <c r="H17"/>
  <c r="G17"/>
  <c r="E17"/>
  <c r="J14"/>
  <c r="I14"/>
  <c r="H14"/>
  <c r="G14"/>
  <c r="J10"/>
  <c r="I10"/>
  <c r="I11" s="1"/>
  <c r="G10"/>
  <c r="E10"/>
  <c r="J9"/>
  <c r="I9"/>
  <c r="H9"/>
  <c r="G9"/>
  <c r="E9"/>
  <c r="J8"/>
  <c r="I8"/>
  <c r="H8"/>
  <c r="G8"/>
  <c r="E8"/>
  <c r="J7"/>
  <c r="I7"/>
  <c r="H7"/>
  <c r="G7"/>
  <c r="J23" i="3"/>
  <c r="I23"/>
  <c r="H23"/>
  <c r="G23"/>
  <c r="E23"/>
  <c r="J22"/>
  <c r="I22"/>
  <c r="H22"/>
  <c r="G22"/>
  <c r="E22"/>
  <c r="J24"/>
  <c r="I24"/>
  <c r="H24"/>
  <c r="G24"/>
  <c r="E24"/>
  <c r="J18"/>
  <c r="I18"/>
  <c r="H18"/>
  <c r="G18"/>
  <c r="E18"/>
  <c r="J14"/>
  <c r="I14"/>
  <c r="H14"/>
  <c r="G14"/>
  <c r="E14"/>
  <c r="J13"/>
  <c r="I13"/>
  <c r="H13"/>
  <c r="G13"/>
  <c r="E13"/>
  <c r="J9"/>
  <c r="I9"/>
  <c r="H9"/>
  <c r="G9"/>
  <c r="E9"/>
  <c r="J8"/>
  <c r="I8"/>
  <c r="H8"/>
  <c r="G8"/>
  <c r="E8"/>
  <c r="J7"/>
  <c r="I7"/>
  <c r="H7"/>
  <c r="G7"/>
  <c r="E7"/>
  <c r="J20" i="2"/>
  <c r="I20"/>
  <c r="H20"/>
  <c r="G20"/>
  <c r="E20"/>
  <c r="J19"/>
  <c r="I19"/>
  <c r="H19"/>
  <c r="G19"/>
  <c r="E19"/>
  <c r="J16"/>
  <c r="I16"/>
  <c r="H16"/>
  <c r="G16"/>
  <c r="E16"/>
  <c r="J15"/>
  <c r="I15"/>
  <c r="H15"/>
  <c r="G15"/>
  <c r="E15"/>
  <c r="J14"/>
  <c r="I14"/>
  <c r="H14"/>
  <c r="G14"/>
  <c r="E14"/>
  <c r="J13"/>
  <c r="I13"/>
  <c r="H13"/>
  <c r="G13"/>
  <c r="E13"/>
  <c r="J18"/>
  <c r="I18"/>
  <c r="H18"/>
  <c r="G18"/>
  <c r="E18"/>
  <c r="J17"/>
  <c r="I17"/>
  <c r="H17"/>
  <c r="G17"/>
  <c r="E17"/>
  <c r="J11"/>
  <c r="I11"/>
  <c r="H11"/>
  <c r="G11"/>
  <c r="E11"/>
  <c r="J10"/>
  <c r="I10"/>
  <c r="H10"/>
  <c r="G10"/>
  <c r="E10"/>
  <c r="J9"/>
  <c r="I9"/>
  <c r="H9"/>
  <c r="G9"/>
  <c r="E9"/>
  <c r="J8"/>
  <c r="I8"/>
  <c r="H8"/>
  <c r="G8"/>
  <c r="E8"/>
  <c r="J12"/>
  <c r="I12"/>
  <c r="H12"/>
  <c r="G12"/>
  <c r="E12"/>
  <c r="J7"/>
  <c r="I7"/>
  <c r="H7"/>
  <c r="G7"/>
  <c r="E7"/>
  <c r="E32" i="1"/>
  <c r="I32"/>
  <c r="J32"/>
  <c r="G32"/>
  <c r="H32"/>
  <c r="E30"/>
  <c r="I30"/>
  <c r="J30"/>
  <c r="J33" s="1"/>
  <c r="G30"/>
  <c r="H30"/>
  <c r="E27"/>
  <c r="I27"/>
  <c r="J27"/>
  <c r="G27"/>
  <c r="H27"/>
  <c r="E26"/>
  <c r="I26"/>
  <c r="J26"/>
  <c r="G26"/>
  <c r="H26"/>
  <c r="E24"/>
  <c r="I24"/>
  <c r="J24"/>
  <c r="G24"/>
  <c r="H24"/>
  <c r="E22"/>
  <c r="I22"/>
  <c r="J22"/>
  <c r="G22"/>
  <c r="H22"/>
  <c r="J23"/>
  <c r="I23"/>
  <c r="H23"/>
  <c r="G23"/>
  <c r="E23"/>
  <c r="E12"/>
  <c r="I12"/>
  <c r="J12"/>
  <c r="G12"/>
  <c r="H12"/>
  <c r="J10"/>
  <c r="I10"/>
  <c r="H10"/>
  <c r="G10"/>
  <c r="E10"/>
  <c r="J20"/>
  <c r="J16"/>
  <c r="J21"/>
  <c r="J18"/>
  <c r="J25"/>
  <c r="J13"/>
  <c r="J11"/>
  <c r="J15"/>
  <c r="J17"/>
  <c r="J28"/>
  <c r="J7"/>
  <c r="J29"/>
  <c r="J9"/>
  <c r="J31"/>
  <c r="J14"/>
  <c r="J19"/>
  <c r="I20"/>
  <c r="I16"/>
  <c r="I21"/>
  <c r="I18"/>
  <c r="I25"/>
  <c r="I13"/>
  <c r="I11"/>
  <c r="I15"/>
  <c r="I17"/>
  <c r="I28"/>
  <c r="I7"/>
  <c r="I29"/>
  <c r="I9"/>
  <c r="I31"/>
  <c r="I14"/>
  <c r="I19"/>
  <c r="H20"/>
  <c r="H16"/>
  <c r="H21"/>
  <c r="H18"/>
  <c r="H25"/>
  <c r="H13"/>
  <c r="H11"/>
  <c r="H15"/>
  <c r="H17"/>
  <c r="H28"/>
  <c r="H7"/>
  <c r="H29"/>
  <c r="H9"/>
  <c r="H31"/>
  <c r="H14"/>
  <c r="H19"/>
  <c r="G20"/>
  <c r="G16"/>
  <c r="G21"/>
  <c r="G18"/>
  <c r="G25"/>
  <c r="G13"/>
  <c r="G11"/>
  <c r="G15"/>
  <c r="G17"/>
  <c r="G28"/>
  <c r="G7"/>
  <c r="G29"/>
  <c r="G9"/>
  <c r="G31"/>
  <c r="G14"/>
  <c r="G19"/>
  <c r="E20"/>
  <c r="E16"/>
  <c r="E21"/>
  <c r="E18"/>
  <c r="E25"/>
  <c r="E13"/>
  <c r="E11"/>
  <c r="E15"/>
  <c r="E17"/>
  <c r="E28"/>
  <c r="E29"/>
  <c r="E9"/>
  <c r="E31"/>
  <c r="E14"/>
  <c r="E19"/>
</calcChain>
</file>

<file path=xl/sharedStrings.xml><?xml version="1.0" encoding="utf-8"?>
<sst xmlns="http://schemas.openxmlformats.org/spreadsheetml/2006/main" count="275" uniqueCount="123">
  <si>
    <t xml:space="preserve">P E R C E P C I O N E S  </t>
  </si>
  <si>
    <t>NOMBRE</t>
  </si>
  <si>
    <t>SUELDO</t>
  </si>
  <si>
    <t>GRATIF. ANUAL S/SUELDO</t>
  </si>
  <si>
    <t xml:space="preserve"> PRIMA VACACIONAL S/SUELDO</t>
  </si>
  <si>
    <t>COMPENSACION</t>
  </si>
  <si>
    <t xml:space="preserve">GRATIF. ANUAL S/COMPENSACION </t>
  </si>
  <si>
    <t xml:space="preserve">PRIMA VACACIONAL S/COMPENSACION </t>
  </si>
  <si>
    <t>TOTAL PERCEPCIONES BRUTAS</t>
  </si>
  <si>
    <t>MENSUAL</t>
  </si>
  <si>
    <t>PROPORCION MENSUAL DE 40 DIAS AL AÑO</t>
  </si>
  <si>
    <t>PROPORCION MENSUAL DE 20 DIAS AL AÑO</t>
  </si>
  <si>
    <t>ACEVES MUÑOZ RICARDO</t>
  </si>
  <si>
    <t>ACOSTA DE LA FUENTE PAMELA PATRICIA</t>
  </si>
  <si>
    <t>ALARCÓN GUTIÉRREZ MARÍA DE JESÚS</t>
  </si>
  <si>
    <t>ALMEIDA LOERA ANTONIO IVAN ERNESTO</t>
  </si>
  <si>
    <t>AMAYA DORA ESTELA</t>
  </si>
  <si>
    <t>ARRONTE HOLGUÍN ALFONSO OCTAVIO</t>
  </si>
  <si>
    <t>BANDA GONZÁLEZ NUBIA YAMILETH</t>
  </si>
  <si>
    <t>BARRAZA HERNÁNDEZ DAVID</t>
  </si>
  <si>
    <t>CARRERA CHÁVEZ BENJAMÍN</t>
  </si>
  <si>
    <t>CHÁVEZ GÓMEZ ALFONSO</t>
  </si>
  <si>
    <t>CHAIRES DUARTE XAVIER</t>
  </si>
  <si>
    <t>DUARTE FRANCO DIANA</t>
  </si>
  <si>
    <t>ESCUDERO PIÑA JOSÉ MIGUEL</t>
  </si>
  <si>
    <t>FLORES SANTILLÁN LUIS</t>
  </si>
  <si>
    <t>GONZÁLEZ GARCÍA LAURA LORENA</t>
  </si>
  <si>
    <t>GONZÁLEZ MONTES DE OCA LEONARDO</t>
  </si>
  <si>
    <t>GONZÁLEZ ROJO SERGIO AMBROSIO</t>
  </si>
  <si>
    <t>GRANILLO REYNOSA CÉSAR ENRIQUE</t>
  </si>
  <si>
    <t>HERNÁNDEZ BACA LAURA TALINA</t>
  </si>
  <si>
    <t>HERNÁNDEZ DUARTE EMMANUEL ALEJANDRO</t>
  </si>
  <si>
    <t>HERNÁNDEZ MARTÍNEZ CARLOS RAÚL</t>
  </si>
  <si>
    <t>LARA FLORES ARTURO</t>
  </si>
  <si>
    <t>LEVARIO OCHOA OSCAR</t>
  </si>
  <si>
    <t>LÓPEZ CADENA FLOR CRISTINA</t>
  </si>
  <si>
    <t>LÓPEZ PUGA MARICRUZ</t>
  </si>
  <si>
    <t>LOYA BELTRÁN FERNANDO ALONSO</t>
  </si>
  <si>
    <t>MARTÍNEZ ADRIANO ERIKA MANUELA</t>
  </si>
  <si>
    <t>NIETO MORENO DIANA LAURA</t>
  </si>
  <si>
    <t>NIETO RAMÍREZ MARIO</t>
  </si>
  <si>
    <t>ORTIZ ENRIQUEZ PAULETTE</t>
  </si>
  <si>
    <t>PÉREZ ORDÓÑEZ ALEJANDRO</t>
  </si>
  <si>
    <t>PORTILLO CAÑAS IGNACIO</t>
  </si>
  <si>
    <t>RAMÍREZ TORRES CYNTHIA ANGÉLICA</t>
  </si>
  <si>
    <t>REBOLLEDO REA RAMÓN ARTURO</t>
  </si>
  <si>
    <t>REYES NÚÑEZ ANA MILEYME</t>
  </si>
  <si>
    <t>REYES RUIZ INOCENCIO</t>
  </si>
  <si>
    <t>ROBLES DOMÍNGUEZ AZAREEL</t>
  </si>
  <si>
    <t>SARMIENTO MARTÍNEZ JOSÉ</t>
  </si>
  <si>
    <t>SERNA GARCÍA MARTHA GUADALUPE</t>
  </si>
  <si>
    <t>TERRONES MOLINA CLAUDIA LIZETTE</t>
  </si>
  <si>
    <t>TRUJANO TREVIZO SEVERO</t>
  </si>
  <si>
    <t>VALENCIA VIDAL ALEJANDRA</t>
  </si>
  <si>
    <t>PERCEPCIONES ANUALES</t>
  </si>
  <si>
    <t>FRACCIÓN</t>
  </si>
  <si>
    <t>DIPUTADO</t>
  </si>
  <si>
    <t>DIP. GUSTAVO ALFARO ONTIVEROS</t>
  </si>
  <si>
    <t>PAN</t>
  </si>
  <si>
    <t>DIP. CARMEN ROCIO GONZALEZ ALONSO</t>
  </si>
  <si>
    <t>DIP. MARIBEL HERNANDEZ MARTINEZ</t>
  </si>
  <si>
    <t>DIP. PATRICIA GLORIA JURADO ALONSO</t>
  </si>
  <si>
    <t>DIP. MIGUEL FRANCISCO LA TORRE SAENZ</t>
  </si>
  <si>
    <t>DIP. FRANCISCO JAVIER MALAXECHEVARRIA GONZALEZ</t>
  </si>
  <si>
    <t>DIP. CITLALIC GUADALUPE PORTILLO HIDALGO</t>
  </si>
  <si>
    <t>DIP. NADIA XOCHITL SIQUIEROS LOERA</t>
  </si>
  <si>
    <t>DIP. VICTOR MANUEL URIBE MONTOYA</t>
  </si>
  <si>
    <t>GRAJEOLA SOTO FRANCISCO ESTEBAN</t>
  </si>
  <si>
    <t>DIP. JESUS VILLARREAL MACIAS</t>
  </si>
  <si>
    <t>DIP. IMELDA IRENE BELTRÁN AMAYA</t>
  </si>
  <si>
    <t>DIP. ROCIO GRISEL SAENZ RAMIREZ</t>
  </si>
  <si>
    <t>PRI</t>
  </si>
  <si>
    <t>DIP. MARIA ISELA TORRES HERNANDEZ</t>
  </si>
  <si>
    <t>DIP. MA. ANTONIETA MENDOZA MENDOZA</t>
  </si>
  <si>
    <t>PANAL</t>
  </si>
  <si>
    <t>DIP. MARTHA PÉREZ Y REA</t>
  </si>
  <si>
    <t>PRD</t>
  </si>
  <si>
    <t>PT</t>
  </si>
  <si>
    <t>PVEM</t>
  </si>
  <si>
    <t>DIP. HEVER QUEZADA FLORES</t>
  </si>
  <si>
    <t xml:space="preserve">DIP. HEVER QUEZADA FLORES </t>
  </si>
  <si>
    <t>DIP. LETICIA ORTEGA MAYNEZ</t>
  </si>
  <si>
    <t>MORENA</t>
  </si>
  <si>
    <t>DIP. PEDRO TORRES ESTRADA</t>
  </si>
  <si>
    <t>PMC</t>
  </si>
  <si>
    <t>DIP. MIGUEL ALBERTO VALLEJO LOZANO</t>
  </si>
  <si>
    <t>TALAMANTES DE LA VARA OSCAR</t>
  </si>
  <si>
    <t>BERMUDEZ ALLANDE JORGE ABELARDO</t>
  </si>
  <si>
    <t>GRUPO DE ASESORES FRACCION PAN</t>
  </si>
  <si>
    <t>GARCIA CERVANTES ERNESTO</t>
  </si>
  <si>
    <t>HERNANDEZ MARQUEZ MANUEL ARON</t>
  </si>
  <si>
    <t>JAUREGUI MORENO RAFAEL FERNANDO</t>
  </si>
  <si>
    <t>RODRIGUEZ GUTIERREZ MIGUEL ANGEL ELIAS</t>
  </si>
  <si>
    <t>ZAMORA MARTINEZ EMILIO</t>
  </si>
  <si>
    <t>GUTIERREZ GARDEA EDGAR HUMBERTO</t>
  </si>
  <si>
    <t>LOPEZ MONTES ADALBERTO</t>
  </si>
  <si>
    <t>MALDONADO ALVIDREZ LUIS RUBEN</t>
  </si>
  <si>
    <t>MARIN DOMINGUEZ VICTOR VICENTE</t>
  </si>
  <si>
    <t>SANCHEZ LOYA BERENYS</t>
  </si>
  <si>
    <t>TEJEDA PORTILLO LILIANA</t>
  </si>
  <si>
    <t>BUENO VALLES JUAN JOSÉ</t>
  </si>
  <si>
    <t>ARMENDARIZ TAPIA RICARDO ALBERTO</t>
  </si>
  <si>
    <t>PES</t>
  </si>
  <si>
    <t>FRACCIÓN PRI (14 ASESORES)</t>
  </si>
  <si>
    <t>FRACCIÓN PANAL (3 ASESORES)</t>
  </si>
  <si>
    <t>FRACCIÓN PRD (DOS ASESORES)</t>
  </si>
  <si>
    <t>FRACCIÓN PT (UN ASESOR)</t>
  </si>
  <si>
    <t>FRACCIÓN PVEM (3 ASESORES)</t>
  </si>
  <si>
    <t>FRACCIÓN MORENA (4 ASESORES)</t>
  </si>
  <si>
    <t>FRACCIÓN PES (CERO ASESORES)</t>
  </si>
  <si>
    <t>FRACCIÓN PMC (6 ASESORES)</t>
  </si>
  <si>
    <t>RELACIÓN DE ASESORES POR PARTIDO POLÍTICO</t>
  </si>
  <si>
    <t>GRUPO DE GESTORIA FRACCIÓN PAN</t>
  </si>
  <si>
    <t>COORDINACIÓN DE ASESORES PRI</t>
  </si>
  <si>
    <t>COORDINACIÓN DE ASESORES PANAL</t>
  </si>
  <si>
    <t>COORDINACIÓN DE ASESORES PRD</t>
  </si>
  <si>
    <t>DIP. HECTOR VEGA NEVAREZ</t>
  </si>
  <si>
    <t>COORDINACIÓN DE ASESORES PVEM</t>
  </si>
  <si>
    <t>GRUPO DE ASESORES PMC</t>
  </si>
  <si>
    <t>TOTAL</t>
  </si>
  <si>
    <t>AGUILAR LUJÁN VERÓNICA</t>
  </si>
  <si>
    <t>FRANCCIÓN PAN (26 ASESORES)</t>
  </si>
  <si>
    <t>DIP. BLANCA AMELIA GÁMEZ GUTIÉRREZ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</si>
</sst>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name val="Arial Unicode MS"/>
      <family val="2"/>
    </font>
    <font>
      <b/>
      <sz val="14"/>
      <name val="Arial Unicode MS"/>
      <family val="2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double">
        <color auto="1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3" fillId="4" borderId="7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vertical="center"/>
    </xf>
    <xf numFmtId="0" fontId="5" fillId="0" borderId="0" xfId="0" applyFont="1"/>
    <xf numFmtId="0" fontId="2" fillId="2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wrapText="1"/>
    </xf>
    <xf numFmtId="0" fontId="5" fillId="0" borderId="0" xfId="0" applyFont="1" applyFill="1" applyBorder="1"/>
    <xf numFmtId="0" fontId="6" fillId="0" borderId="0" xfId="0" applyFont="1" applyFill="1" applyBorder="1" applyAlignment="1">
      <alignment horizontal="right"/>
    </xf>
    <xf numFmtId="4" fontId="4" fillId="0" borderId="0" xfId="0" applyNumberFormat="1" applyFont="1" applyFill="1" applyBorder="1"/>
    <xf numFmtId="0" fontId="0" fillId="0" borderId="0" xfId="0" applyFill="1" applyBorder="1"/>
    <xf numFmtId="0" fontId="0" fillId="0" borderId="0" xfId="0" applyFont="1"/>
    <xf numFmtId="0" fontId="8" fillId="4" borderId="25" xfId="0" applyFont="1" applyFill="1" applyBorder="1" applyAlignment="1">
      <alignment horizontal="center"/>
    </xf>
    <xf numFmtId="0" fontId="8" fillId="4" borderId="11" xfId="0" applyFont="1" applyFill="1" applyBorder="1" applyAlignment="1">
      <alignment horizontal="center" wrapText="1"/>
    </xf>
    <xf numFmtId="0" fontId="8" fillId="4" borderId="13" xfId="0" applyFont="1" applyFill="1" applyBorder="1" applyAlignment="1">
      <alignment horizontal="center" wrapText="1"/>
    </xf>
    <xf numFmtId="0" fontId="8" fillId="4" borderId="29" xfId="0" applyFont="1" applyFill="1" applyBorder="1" applyAlignment="1">
      <alignment horizontal="center" wrapText="1"/>
    </xf>
    <xf numFmtId="0" fontId="8" fillId="4" borderId="30" xfId="0" applyFont="1" applyFill="1" applyBorder="1" applyAlignment="1">
      <alignment horizontal="center" wrapText="1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 wrapText="1"/>
    </xf>
    <xf numFmtId="0" fontId="8" fillId="4" borderId="7" xfId="0" applyFont="1" applyFill="1" applyBorder="1" applyAlignment="1">
      <alignment horizontal="center" wrapText="1"/>
    </xf>
    <xf numFmtId="4" fontId="0" fillId="4" borderId="1" xfId="0" applyNumberFormat="1" applyFont="1" applyFill="1" applyBorder="1" applyAlignment="1">
      <alignment horizontal="center"/>
    </xf>
    <xf numFmtId="4" fontId="0" fillId="4" borderId="3" xfId="0" applyNumberFormat="1" applyFont="1" applyFill="1" applyBorder="1" applyAlignment="1">
      <alignment horizontal="center"/>
    </xf>
    <xf numFmtId="4" fontId="0" fillId="4" borderId="4" xfId="0" applyNumberFormat="1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8" fillId="3" borderId="9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 wrapText="1"/>
    </xf>
    <xf numFmtId="0" fontId="8" fillId="3" borderId="10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 vertical="center"/>
    </xf>
    <xf numFmtId="0" fontId="0" fillId="0" borderId="11" xfId="0" applyFont="1" applyBorder="1"/>
    <xf numFmtId="4" fontId="0" fillId="0" borderId="17" xfId="0" applyNumberFormat="1" applyFont="1" applyBorder="1"/>
    <xf numFmtId="4" fontId="0" fillId="0" borderId="3" xfId="0" applyNumberFormat="1" applyFont="1" applyBorder="1"/>
    <xf numFmtId="4" fontId="1" fillId="0" borderId="11" xfId="0" applyNumberFormat="1" applyFont="1" applyBorder="1"/>
    <xf numFmtId="4" fontId="0" fillId="0" borderId="11" xfId="0" applyNumberFormat="1" applyFont="1" applyBorder="1"/>
    <xf numFmtId="0" fontId="0" fillId="0" borderId="3" xfId="0" applyFont="1" applyBorder="1" applyAlignment="1">
      <alignment horizontal="left"/>
    </xf>
    <xf numFmtId="0" fontId="0" fillId="0" borderId="3" xfId="0" applyFont="1" applyBorder="1"/>
    <xf numFmtId="4" fontId="0" fillId="0" borderId="21" xfId="0" applyNumberFormat="1" applyFont="1" applyBorder="1"/>
    <xf numFmtId="0" fontId="0" fillId="0" borderId="11" xfId="0" applyFont="1" applyBorder="1" applyAlignment="1">
      <alignment horizontal="left"/>
    </xf>
    <xf numFmtId="0" fontId="0" fillId="5" borderId="3" xfId="0" applyFont="1" applyFill="1" applyBorder="1"/>
    <xf numFmtId="0" fontId="3" fillId="4" borderId="25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 wrapText="1"/>
    </xf>
    <xf numFmtId="0" fontId="3" fillId="4" borderId="29" xfId="0" applyFont="1" applyFill="1" applyBorder="1" applyAlignment="1">
      <alignment horizontal="center" wrapText="1"/>
    </xf>
    <xf numFmtId="0" fontId="3" fillId="4" borderId="30" xfId="0" applyFont="1" applyFill="1" applyBorder="1" applyAlignment="1">
      <alignment horizontal="center" wrapText="1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 wrapText="1"/>
    </xf>
    <xf numFmtId="4" fontId="5" fillId="4" borderId="1" xfId="0" applyNumberFormat="1" applyFont="1" applyFill="1" applyBorder="1" applyAlignment="1">
      <alignment horizontal="center"/>
    </xf>
    <xf numFmtId="4" fontId="5" fillId="4" borderId="3" xfId="0" applyNumberFormat="1" applyFont="1" applyFill="1" applyBorder="1" applyAlignment="1">
      <alignment horizontal="center"/>
    </xf>
    <xf numFmtId="4" fontId="5" fillId="4" borderId="4" xfId="0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 wrapText="1"/>
    </xf>
    <xf numFmtId="0" fontId="3" fillId="3" borderId="10" xfId="0" applyFont="1" applyFill="1" applyBorder="1" applyAlignment="1">
      <alignment horizontal="center" wrapText="1"/>
    </xf>
    <xf numFmtId="0" fontId="3" fillId="3" borderId="18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 wrapText="1"/>
    </xf>
    <xf numFmtId="0" fontId="3" fillId="3" borderId="15" xfId="0" applyFont="1" applyFill="1" applyBorder="1" applyAlignment="1">
      <alignment horizontal="center" wrapText="1"/>
    </xf>
    <xf numFmtId="0" fontId="3" fillId="3" borderId="16" xfId="0" applyFont="1" applyFill="1" applyBorder="1" applyAlignment="1">
      <alignment horizontal="center" wrapText="1"/>
    </xf>
    <xf numFmtId="4" fontId="0" fillId="3" borderId="17" xfId="0" applyNumberFormat="1" applyFont="1" applyFill="1" applyBorder="1"/>
    <xf numFmtId="4" fontId="0" fillId="3" borderId="3" xfId="0" applyNumberFormat="1" applyFont="1" applyFill="1" applyBorder="1"/>
    <xf numFmtId="4" fontId="1" fillId="3" borderId="11" xfId="0" applyNumberFormat="1" applyFont="1" applyFill="1" applyBorder="1"/>
    <xf numFmtId="4" fontId="0" fillId="3" borderId="11" xfId="0" applyNumberFormat="1" applyFont="1" applyFill="1" applyBorder="1"/>
    <xf numFmtId="0" fontId="0" fillId="3" borderId="2" xfId="0" applyFont="1" applyFill="1" applyBorder="1" applyAlignment="1">
      <alignment horizontal="left"/>
    </xf>
    <xf numFmtId="0" fontId="0" fillId="3" borderId="17" xfId="0" applyFont="1" applyFill="1" applyBorder="1" applyAlignment="1">
      <alignment horizontal="left"/>
    </xf>
    <xf numFmtId="0" fontId="0" fillId="3" borderId="3" xfId="0" applyFont="1" applyFill="1" applyBorder="1" applyAlignment="1">
      <alignment horizontal="left"/>
    </xf>
    <xf numFmtId="0" fontId="0" fillId="0" borderId="6" xfId="0" applyFont="1" applyBorder="1"/>
    <xf numFmtId="0" fontId="0" fillId="5" borderId="6" xfId="0" applyFont="1" applyFill="1" applyBorder="1"/>
    <xf numFmtId="0" fontId="0" fillId="0" borderId="15" xfId="0" applyFont="1" applyBorder="1"/>
    <xf numFmtId="0" fontId="1" fillId="5" borderId="3" xfId="0" applyFont="1" applyFill="1" applyBorder="1" applyAlignment="1">
      <alignment horizontal="center"/>
    </xf>
    <xf numFmtId="0" fontId="0" fillId="5" borderId="11" xfId="0" applyFont="1" applyFill="1" applyBorder="1" applyAlignment="1">
      <alignment horizontal="right"/>
    </xf>
    <xf numFmtId="0" fontId="0" fillId="5" borderId="11" xfId="0" applyFont="1" applyFill="1" applyBorder="1" applyAlignment="1">
      <alignment horizontal="left"/>
    </xf>
    <xf numFmtId="0" fontId="0" fillId="0" borderId="3" xfId="0" applyFont="1" applyBorder="1" applyAlignment="1">
      <alignment horizontal="right"/>
    </xf>
    <xf numFmtId="0" fontId="0" fillId="5" borderId="3" xfId="0" applyFont="1" applyFill="1" applyBorder="1" applyAlignment="1">
      <alignment horizontal="right"/>
    </xf>
    <xf numFmtId="0" fontId="0" fillId="0" borderId="3" xfId="0" applyBorder="1"/>
    <xf numFmtId="0" fontId="0" fillId="0" borderId="17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2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0" xfId="0" applyFont="1" applyBorder="1"/>
    <xf numFmtId="0" fontId="1" fillId="5" borderId="0" xfId="0" applyFont="1" applyFill="1" applyBorder="1" applyAlignment="1">
      <alignment horizontal="center"/>
    </xf>
    <xf numFmtId="4" fontId="0" fillId="0" borderId="18" xfId="0" applyNumberFormat="1" applyFont="1" applyBorder="1"/>
    <xf numFmtId="4" fontId="0" fillId="0" borderId="6" xfId="0" applyNumberFormat="1" applyFont="1" applyBorder="1"/>
    <xf numFmtId="4" fontId="1" fillId="0" borderId="15" xfId="0" applyNumberFormat="1" applyFont="1" applyBorder="1"/>
    <xf numFmtId="0" fontId="1" fillId="0" borderId="3" xfId="0" applyFont="1" applyFill="1" applyBorder="1" applyAlignment="1">
      <alignment horizontal="right"/>
    </xf>
    <xf numFmtId="4" fontId="1" fillId="0" borderId="3" xfId="0" applyNumberFormat="1" applyFont="1" applyBorder="1"/>
    <xf numFmtId="0" fontId="1" fillId="0" borderId="3" xfId="0" applyFont="1" applyBorder="1" applyAlignment="1">
      <alignment horizontal="right"/>
    </xf>
    <xf numFmtId="0" fontId="1" fillId="0" borderId="0" xfId="0" applyFont="1"/>
    <xf numFmtId="0" fontId="0" fillId="5" borderId="0" xfId="0" applyFont="1" applyFill="1" applyBorder="1"/>
    <xf numFmtId="0" fontId="1" fillId="5" borderId="3" xfId="0" applyFont="1" applyFill="1" applyBorder="1" applyAlignment="1">
      <alignment horizontal="right"/>
    </xf>
    <xf numFmtId="4" fontId="1" fillId="0" borderId="17" xfId="0" applyNumberFormat="1" applyFont="1" applyBorder="1"/>
    <xf numFmtId="0" fontId="0" fillId="0" borderId="11" xfId="0" applyBorder="1"/>
    <xf numFmtId="0" fontId="0" fillId="0" borderId="3" xfId="0" applyBorder="1" applyAlignment="1">
      <alignment horizontal="left"/>
    </xf>
    <xf numFmtId="0" fontId="0" fillId="0" borderId="3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11" xfId="0" applyBorder="1" applyAlignment="1">
      <alignment horizontal="left" wrapText="1"/>
    </xf>
    <xf numFmtId="0" fontId="0" fillId="0" borderId="11" xfId="0" applyFont="1" applyBorder="1" applyAlignment="1">
      <alignment horizontal="left" wrapText="1"/>
    </xf>
    <xf numFmtId="0" fontId="0" fillId="0" borderId="2" xfId="0" applyFont="1" applyBorder="1" applyAlignment="1">
      <alignment horizontal="left"/>
    </xf>
    <xf numFmtId="0" fontId="0" fillId="0" borderId="17" xfId="0" applyFont="1" applyBorder="1" applyAlignment="1">
      <alignment horizontal="left"/>
    </xf>
    <xf numFmtId="0" fontId="3" fillId="3" borderId="19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1" fillId="2" borderId="26" xfId="0" applyFont="1" applyFill="1" applyBorder="1" applyAlignment="1">
      <alignment horizontal="center"/>
    </xf>
    <xf numFmtId="0" fontId="1" fillId="2" borderId="27" xfId="0" applyFont="1" applyFill="1" applyBorder="1" applyAlignment="1">
      <alignment horizontal="center"/>
    </xf>
    <xf numFmtId="0" fontId="1" fillId="2" borderId="2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24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0" fillId="3" borderId="19" xfId="0" applyFont="1" applyFill="1" applyBorder="1" applyAlignment="1">
      <alignment horizontal="center"/>
    </xf>
    <xf numFmtId="0" fontId="0" fillId="3" borderId="20" xfId="0" applyFont="1" applyFill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1" fillId="2" borderId="12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2" xfId="0" applyFont="1" applyBorder="1" applyAlignment="1">
      <alignment horizontal="center"/>
    </xf>
    <xf numFmtId="0" fontId="1" fillId="3" borderId="23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3"/>
  <sheetViews>
    <sheetView tabSelected="1" topLeftCell="C1" workbookViewId="0">
      <selection activeCell="O16" sqref="O16"/>
    </sheetView>
  </sheetViews>
  <sheetFormatPr baseColWidth="10" defaultRowHeight="15"/>
  <cols>
    <col min="1" max="1" width="4.5703125" style="3" customWidth="1"/>
    <col min="2" max="2" width="41" customWidth="1"/>
    <col min="4" max="4" width="13.85546875" customWidth="1"/>
    <col min="5" max="5" width="12.42578125" customWidth="1"/>
    <col min="6" max="6" width="2.5703125" customWidth="1"/>
    <col min="11" max="11" width="3.140625" customWidth="1"/>
    <col min="13" max="13" width="24.28515625" customWidth="1"/>
  </cols>
  <sheetData>
    <row r="1" spans="1:14" ht="21" thickBot="1">
      <c r="A1" s="103" t="s">
        <v>111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</row>
    <row r="2" spans="1:14" ht="16.5" thickTop="1" thickBot="1">
      <c r="A2" s="104"/>
      <c r="B2" s="105"/>
      <c r="C2" s="108" t="s">
        <v>0</v>
      </c>
      <c r="D2" s="109"/>
      <c r="E2" s="110"/>
      <c r="F2" s="3"/>
      <c r="G2" s="111" t="s">
        <v>54</v>
      </c>
      <c r="H2" s="112"/>
      <c r="I2" s="112"/>
      <c r="J2" s="113"/>
      <c r="K2" s="3"/>
      <c r="L2" s="3"/>
      <c r="M2" s="3"/>
      <c r="N2" s="3"/>
    </row>
    <row r="3" spans="1:14" ht="53.25" thickTop="1" thickBot="1">
      <c r="A3" s="101" t="s">
        <v>1</v>
      </c>
      <c r="B3" s="102"/>
      <c r="C3" s="38" t="s">
        <v>2</v>
      </c>
      <c r="D3" s="39" t="s">
        <v>5</v>
      </c>
      <c r="E3" s="5" t="s">
        <v>8</v>
      </c>
      <c r="F3" s="3"/>
      <c r="G3" s="40" t="s">
        <v>3</v>
      </c>
      <c r="H3" s="41" t="s">
        <v>4</v>
      </c>
      <c r="I3" s="39" t="s">
        <v>6</v>
      </c>
      <c r="J3" s="5" t="s">
        <v>7</v>
      </c>
      <c r="K3" s="3"/>
      <c r="L3" s="115"/>
      <c r="M3" s="115"/>
      <c r="N3" s="3"/>
    </row>
    <row r="4" spans="1:14" ht="16.5" thickTop="1" thickBot="1">
      <c r="A4" s="106"/>
      <c r="B4" s="107"/>
      <c r="C4" s="42"/>
      <c r="D4" s="43"/>
      <c r="E4" s="1"/>
      <c r="F4" s="3"/>
      <c r="G4" s="44"/>
      <c r="H4" s="45"/>
      <c r="I4" s="45"/>
      <c r="J4" s="46"/>
      <c r="K4" s="3"/>
      <c r="L4" s="3"/>
      <c r="M4" s="3"/>
      <c r="N4" s="3"/>
    </row>
    <row r="5" spans="1:14" ht="53.25" thickTop="1" thickBot="1">
      <c r="A5" s="101"/>
      <c r="B5" s="102"/>
      <c r="C5" s="47" t="s">
        <v>9</v>
      </c>
      <c r="D5" s="48" t="s">
        <v>9</v>
      </c>
      <c r="E5" s="49" t="s">
        <v>9</v>
      </c>
      <c r="F5" s="3"/>
      <c r="G5" s="50" t="s">
        <v>10</v>
      </c>
      <c r="H5" s="48" t="s">
        <v>11</v>
      </c>
      <c r="I5" s="48" t="s">
        <v>10</v>
      </c>
      <c r="J5" s="51" t="s">
        <v>11</v>
      </c>
      <c r="K5" s="3"/>
      <c r="L5" s="114" t="s">
        <v>56</v>
      </c>
      <c r="M5" s="114"/>
      <c r="N5" s="4" t="s">
        <v>55</v>
      </c>
    </row>
    <row r="6" spans="1:14" ht="16.5" thickTop="1" thickBot="1">
      <c r="A6" s="101" t="s">
        <v>121</v>
      </c>
      <c r="B6" s="102"/>
      <c r="C6" s="52"/>
      <c r="D6" s="53"/>
      <c r="E6" s="54"/>
      <c r="F6" s="3"/>
      <c r="G6" s="55"/>
      <c r="H6" s="53"/>
      <c r="I6" s="56"/>
      <c r="J6" s="57"/>
      <c r="K6" s="3"/>
      <c r="L6" s="2"/>
      <c r="M6" s="2"/>
      <c r="N6" s="2"/>
    </row>
    <row r="7" spans="1:14" ht="15.75" thickTop="1">
      <c r="A7" s="28">
        <v>1</v>
      </c>
      <c r="B7" s="28" t="s">
        <v>36</v>
      </c>
      <c r="C7" s="29">
        <v>14633</v>
      </c>
      <c r="D7" s="30">
        <v>5367</v>
      </c>
      <c r="E7" s="31">
        <f>SUM(C7:D7)</f>
        <v>20000</v>
      </c>
      <c r="F7" s="10"/>
      <c r="G7" s="32">
        <f t="shared" ref="G7:G13" si="0">+C7/30*40</f>
        <v>19510.666666666664</v>
      </c>
      <c r="H7" s="30">
        <f t="shared" ref="H7:H13" si="1">+C7/30*20</f>
        <v>9755.3333333333321</v>
      </c>
      <c r="I7" s="32">
        <f t="shared" ref="I7:I13" si="2">+D7/30*40</f>
        <v>7156</v>
      </c>
      <c r="J7" s="32">
        <f t="shared" ref="J7:J13" si="3">+D7/30*20</f>
        <v>3578</v>
      </c>
      <c r="K7" s="10"/>
      <c r="L7" s="94" t="s">
        <v>57</v>
      </c>
      <c r="M7" s="94"/>
      <c r="N7" s="33" t="s">
        <v>58</v>
      </c>
    </row>
    <row r="8" spans="1:14">
      <c r="A8" s="28">
        <v>2</v>
      </c>
      <c r="B8" s="92" t="s">
        <v>120</v>
      </c>
      <c r="C8" s="29">
        <v>17063</v>
      </c>
      <c r="D8" s="30">
        <v>5937</v>
      </c>
      <c r="E8" s="31">
        <f>SUM(C8:D8)</f>
        <v>23000</v>
      </c>
      <c r="F8" s="10"/>
      <c r="G8" s="32">
        <f t="shared" si="0"/>
        <v>22750.666666666664</v>
      </c>
      <c r="H8" s="30">
        <f t="shared" si="1"/>
        <v>11375.333333333332</v>
      </c>
      <c r="I8" s="32">
        <f t="shared" si="2"/>
        <v>7916</v>
      </c>
      <c r="J8" s="32">
        <f t="shared" si="3"/>
        <v>3958</v>
      </c>
      <c r="K8" s="10"/>
      <c r="L8" s="95" t="s">
        <v>122</v>
      </c>
      <c r="M8" s="96"/>
      <c r="N8" s="75" t="s">
        <v>58</v>
      </c>
    </row>
    <row r="9" spans="1:14">
      <c r="A9" s="34">
        <v>3</v>
      </c>
      <c r="B9" s="34" t="s">
        <v>48</v>
      </c>
      <c r="C9" s="29">
        <v>14633</v>
      </c>
      <c r="D9" s="30">
        <v>2367</v>
      </c>
      <c r="E9" s="31">
        <f t="shared" ref="E9:E13" si="4">SUM(C9:D9)</f>
        <v>17000</v>
      </c>
      <c r="F9" s="10"/>
      <c r="G9" s="32">
        <f t="shared" si="0"/>
        <v>19510.666666666664</v>
      </c>
      <c r="H9" s="30">
        <f t="shared" si="1"/>
        <v>9755.3333333333321</v>
      </c>
      <c r="I9" s="32">
        <f t="shared" si="2"/>
        <v>3156</v>
      </c>
      <c r="J9" s="32">
        <f t="shared" si="3"/>
        <v>1578</v>
      </c>
      <c r="K9" s="10"/>
      <c r="L9" s="94" t="s">
        <v>59</v>
      </c>
      <c r="M9" s="94"/>
      <c r="N9" s="33" t="s">
        <v>58</v>
      </c>
    </row>
    <row r="10" spans="1:14">
      <c r="A10" s="73">
        <v>4</v>
      </c>
      <c r="B10" s="34" t="s">
        <v>86</v>
      </c>
      <c r="C10" s="29">
        <v>14633</v>
      </c>
      <c r="D10" s="30">
        <v>10562</v>
      </c>
      <c r="E10" s="31">
        <f t="shared" si="4"/>
        <v>25195</v>
      </c>
      <c r="F10" s="10"/>
      <c r="G10" s="32">
        <f t="shared" si="0"/>
        <v>19510.666666666664</v>
      </c>
      <c r="H10" s="30">
        <f t="shared" si="1"/>
        <v>9755.3333333333321</v>
      </c>
      <c r="I10" s="32">
        <f t="shared" si="2"/>
        <v>14082.666666666666</v>
      </c>
      <c r="J10" s="32">
        <f t="shared" si="3"/>
        <v>7041.333333333333</v>
      </c>
      <c r="K10" s="10"/>
      <c r="L10" s="99" t="s">
        <v>60</v>
      </c>
      <c r="M10" s="100"/>
      <c r="N10" s="33" t="s">
        <v>58</v>
      </c>
    </row>
    <row r="11" spans="1:14">
      <c r="A11" s="28">
        <v>5</v>
      </c>
      <c r="B11" s="34" t="s">
        <v>30</v>
      </c>
      <c r="C11" s="29">
        <v>14633</v>
      </c>
      <c r="D11" s="30">
        <v>10367</v>
      </c>
      <c r="E11" s="31">
        <f t="shared" si="4"/>
        <v>25000</v>
      </c>
      <c r="F11" s="10"/>
      <c r="G11" s="32">
        <f t="shared" si="0"/>
        <v>19510.666666666664</v>
      </c>
      <c r="H11" s="30">
        <f t="shared" si="1"/>
        <v>9755.3333333333321</v>
      </c>
      <c r="I11" s="32">
        <f t="shared" si="2"/>
        <v>13822.666666666666</v>
      </c>
      <c r="J11" s="32">
        <f t="shared" si="3"/>
        <v>6911.333333333333</v>
      </c>
      <c r="K11" s="10"/>
      <c r="L11" s="94" t="s">
        <v>61</v>
      </c>
      <c r="M11" s="94"/>
      <c r="N11" s="33" t="s">
        <v>58</v>
      </c>
    </row>
    <row r="12" spans="1:14">
      <c r="A12" s="28">
        <v>6</v>
      </c>
      <c r="B12" s="34" t="s">
        <v>23</v>
      </c>
      <c r="C12" s="29">
        <v>17063</v>
      </c>
      <c r="D12" s="30">
        <v>22937</v>
      </c>
      <c r="E12" s="31">
        <f t="shared" si="4"/>
        <v>40000</v>
      </c>
      <c r="F12" s="10"/>
      <c r="G12" s="32">
        <f t="shared" si="0"/>
        <v>22750.666666666664</v>
      </c>
      <c r="H12" s="30">
        <f t="shared" si="1"/>
        <v>11375.333333333332</v>
      </c>
      <c r="I12" s="32">
        <f t="shared" si="2"/>
        <v>30582.666666666668</v>
      </c>
      <c r="J12" s="32">
        <f t="shared" si="3"/>
        <v>15291.333333333334</v>
      </c>
      <c r="K12" s="10"/>
      <c r="L12" s="99" t="s">
        <v>62</v>
      </c>
      <c r="M12" s="100"/>
      <c r="N12" s="33" t="s">
        <v>58</v>
      </c>
    </row>
    <row r="13" spans="1:14">
      <c r="A13" s="34">
        <v>7</v>
      </c>
      <c r="B13" s="34" t="s">
        <v>29</v>
      </c>
      <c r="C13" s="29">
        <v>14633</v>
      </c>
      <c r="D13" s="30">
        <v>9562</v>
      </c>
      <c r="E13" s="31">
        <f t="shared" si="4"/>
        <v>24195</v>
      </c>
      <c r="F13" s="10"/>
      <c r="G13" s="32">
        <f t="shared" si="0"/>
        <v>19510.666666666664</v>
      </c>
      <c r="H13" s="30">
        <f t="shared" si="1"/>
        <v>9755.3333333333321</v>
      </c>
      <c r="I13" s="32">
        <f t="shared" si="2"/>
        <v>12749.333333333334</v>
      </c>
      <c r="J13" s="32">
        <f t="shared" si="3"/>
        <v>6374.666666666667</v>
      </c>
      <c r="K13" s="10"/>
      <c r="L13" s="94" t="s">
        <v>62</v>
      </c>
      <c r="M13" s="94"/>
      <c r="N13" s="33" t="s">
        <v>58</v>
      </c>
    </row>
    <row r="14" spans="1:14">
      <c r="A14" s="73">
        <v>8</v>
      </c>
      <c r="B14" s="34" t="s">
        <v>52</v>
      </c>
      <c r="C14" s="29">
        <v>14633</v>
      </c>
      <c r="D14" s="30">
        <v>10367</v>
      </c>
      <c r="E14" s="31">
        <f t="shared" ref="E14:E17" si="5">SUM(C14:D14)</f>
        <v>25000</v>
      </c>
      <c r="F14" s="10"/>
      <c r="G14" s="32">
        <f t="shared" ref="G14:G17" si="6">+C14/30*40</f>
        <v>19510.666666666664</v>
      </c>
      <c r="H14" s="30">
        <f t="shared" ref="H14:H17" si="7">+C14/30*20</f>
        <v>9755.3333333333321</v>
      </c>
      <c r="I14" s="32">
        <f t="shared" ref="I14:I17" si="8">+D14/30*40</f>
        <v>13822.666666666666</v>
      </c>
      <c r="J14" s="32">
        <f t="shared" ref="J14:J17" si="9">+D14/30*20</f>
        <v>6911.333333333333</v>
      </c>
      <c r="K14" s="10"/>
      <c r="L14" s="94" t="s">
        <v>63</v>
      </c>
      <c r="M14" s="94"/>
      <c r="N14" s="33" t="s">
        <v>58</v>
      </c>
    </row>
    <row r="15" spans="1:14">
      <c r="A15" s="28">
        <v>9</v>
      </c>
      <c r="B15" s="34" t="s">
        <v>31</v>
      </c>
      <c r="C15" s="29">
        <v>14633</v>
      </c>
      <c r="D15" s="30">
        <v>26367</v>
      </c>
      <c r="E15" s="31">
        <f t="shared" si="5"/>
        <v>41000</v>
      </c>
      <c r="F15" s="10"/>
      <c r="G15" s="32">
        <f t="shared" si="6"/>
        <v>19510.666666666664</v>
      </c>
      <c r="H15" s="30">
        <f t="shared" si="7"/>
        <v>9755.3333333333321</v>
      </c>
      <c r="I15" s="32">
        <f t="shared" si="8"/>
        <v>35156</v>
      </c>
      <c r="J15" s="32">
        <f t="shared" si="9"/>
        <v>17578</v>
      </c>
      <c r="K15" s="10"/>
      <c r="L15" s="94" t="s">
        <v>64</v>
      </c>
      <c r="M15" s="94"/>
      <c r="N15" s="33" t="s">
        <v>58</v>
      </c>
    </row>
    <row r="16" spans="1:14">
      <c r="A16" s="28">
        <v>10</v>
      </c>
      <c r="B16" s="34" t="s">
        <v>15</v>
      </c>
      <c r="C16" s="29">
        <v>14633</v>
      </c>
      <c r="D16" s="30">
        <v>5367</v>
      </c>
      <c r="E16" s="31">
        <f t="shared" si="5"/>
        <v>20000</v>
      </c>
      <c r="F16" s="10"/>
      <c r="G16" s="32">
        <f t="shared" si="6"/>
        <v>19510.666666666664</v>
      </c>
      <c r="H16" s="30">
        <f t="shared" si="7"/>
        <v>9755.3333333333321</v>
      </c>
      <c r="I16" s="32">
        <f t="shared" si="8"/>
        <v>7156</v>
      </c>
      <c r="J16" s="32">
        <f t="shared" si="9"/>
        <v>3578</v>
      </c>
      <c r="K16" s="10"/>
      <c r="L16" s="94" t="s">
        <v>65</v>
      </c>
      <c r="M16" s="94"/>
      <c r="N16" s="33" t="s">
        <v>58</v>
      </c>
    </row>
    <row r="17" spans="1:14">
      <c r="A17" s="34">
        <v>11</v>
      </c>
      <c r="B17" s="34" t="s">
        <v>33</v>
      </c>
      <c r="C17" s="29">
        <v>14633</v>
      </c>
      <c r="D17" s="30">
        <v>4367</v>
      </c>
      <c r="E17" s="31">
        <f t="shared" si="5"/>
        <v>19000</v>
      </c>
      <c r="F17" s="10"/>
      <c r="G17" s="32">
        <f t="shared" si="6"/>
        <v>19510.666666666664</v>
      </c>
      <c r="H17" s="30">
        <f t="shared" si="7"/>
        <v>9755.3333333333321</v>
      </c>
      <c r="I17" s="32">
        <f t="shared" si="8"/>
        <v>5822.6666666666661</v>
      </c>
      <c r="J17" s="32">
        <f t="shared" si="9"/>
        <v>2911.333333333333</v>
      </c>
      <c r="K17" s="10"/>
      <c r="L17" s="94" t="s">
        <v>66</v>
      </c>
      <c r="M17" s="94"/>
      <c r="N17" s="33" t="s">
        <v>58</v>
      </c>
    </row>
    <row r="18" spans="1:14">
      <c r="A18" s="73">
        <v>12</v>
      </c>
      <c r="B18" s="34" t="s">
        <v>21</v>
      </c>
      <c r="C18" s="29">
        <v>14633</v>
      </c>
      <c r="D18" s="30">
        <v>16367</v>
      </c>
      <c r="E18" s="31">
        <f t="shared" ref="E18:E32" si="10">SUM(C18:D18)</f>
        <v>31000</v>
      </c>
      <c r="F18" s="10"/>
      <c r="G18" s="32">
        <f t="shared" ref="G18:G32" si="11">+C18/30*40</f>
        <v>19510.666666666664</v>
      </c>
      <c r="H18" s="30">
        <f t="shared" ref="H18:H32" si="12">+C18/30*20</f>
        <v>9755.3333333333321</v>
      </c>
      <c r="I18" s="32">
        <f t="shared" ref="I18:I32" si="13">+D18/30*40</f>
        <v>21822.666666666668</v>
      </c>
      <c r="J18" s="32">
        <f t="shared" ref="J18:J32" si="14">+D18/30*20</f>
        <v>10911.333333333334</v>
      </c>
      <c r="K18" s="10"/>
      <c r="L18" s="94" t="s">
        <v>68</v>
      </c>
      <c r="M18" s="94"/>
      <c r="N18" s="33" t="s">
        <v>58</v>
      </c>
    </row>
    <row r="19" spans="1:14">
      <c r="A19" s="28">
        <v>13</v>
      </c>
      <c r="B19" s="33" t="s">
        <v>12</v>
      </c>
      <c r="C19" s="35">
        <v>14633</v>
      </c>
      <c r="D19" s="32">
        <v>10367</v>
      </c>
      <c r="E19" s="31">
        <f>SUM(C19:D19)</f>
        <v>25000</v>
      </c>
      <c r="F19" s="10"/>
      <c r="G19" s="32">
        <f>+C19/30*40</f>
        <v>19510.666666666664</v>
      </c>
      <c r="H19" s="30">
        <f>+C19/30*20</f>
        <v>9755.3333333333321</v>
      </c>
      <c r="I19" s="32">
        <f>+D19/30*40</f>
        <v>13822.666666666666</v>
      </c>
      <c r="J19" s="32">
        <f>+D19/30*20</f>
        <v>6911.333333333333</v>
      </c>
      <c r="K19" s="10"/>
      <c r="L19" s="97" t="s">
        <v>88</v>
      </c>
      <c r="M19" s="98"/>
      <c r="N19" s="36" t="s">
        <v>58</v>
      </c>
    </row>
    <row r="20" spans="1:14">
      <c r="A20" s="28">
        <v>14</v>
      </c>
      <c r="B20" s="34" t="s">
        <v>13</v>
      </c>
      <c r="C20" s="29">
        <v>14633</v>
      </c>
      <c r="D20" s="30">
        <v>10367</v>
      </c>
      <c r="E20" s="31">
        <f>SUM(C20:D20)</f>
        <v>25000</v>
      </c>
      <c r="F20" s="10"/>
      <c r="G20" s="32">
        <f>+C20/30*40</f>
        <v>19510.666666666664</v>
      </c>
      <c r="H20" s="30">
        <f>+C20/30*20</f>
        <v>9755.3333333333321</v>
      </c>
      <c r="I20" s="32">
        <f>+D20/30*40</f>
        <v>13822.666666666666</v>
      </c>
      <c r="J20" s="32">
        <f>+D20/30*20</f>
        <v>6911.333333333333</v>
      </c>
      <c r="K20" s="10"/>
      <c r="L20" s="97" t="s">
        <v>88</v>
      </c>
      <c r="M20" s="98"/>
      <c r="N20" s="33" t="s">
        <v>58</v>
      </c>
    </row>
    <row r="21" spans="1:14">
      <c r="A21" s="34">
        <v>15</v>
      </c>
      <c r="B21" s="34" t="s">
        <v>17</v>
      </c>
      <c r="C21" s="29">
        <v>14633</v>
      </c>
      <c r="D21" s="30">
        <v>5367</v>
      </c>
      <c r="E21" s="31">
        <f>SUM(C21:D21)</f>
        <v>20000</v>
      </c>
      <c r="F21" s="10"/>
      <c r="G21" s="32">
        <f>+C21/30*40</f>
        <v>19510.666666666664</v>
      </c>
      <c r="H21" s="30">
        <f>+C21/30*20</f>
        <v>9755.3333333333321</v>
      </c>
      <c r="I21" s="32">
        <f>+D21/30*40</f>
        <v>7156</v>
      </c>
      <c r="J21" s="32">
        <f>+D21/30*20</f>
        <v>3578</v>
      </c>
      <c r="K21" s="10"/>
      <c r="L21" s="97" t="s">
        <v>88</v>
      </c>
      <c r="M21" s="98"/>
      <c r="N21" s="33" t="s">
        <v>58</v>
      </c>
    </row>
    <row r="22" spans="1:14">
      <c r="A22" s="73">
        <v>16</v>
      </c>
      <c r="B22" s="37" t="s">
        <v>87</v>
      </c>
      <c r="C22" s="29">
        <v>17063</v>
      </c>
      <c r="D22" s="30">
        <v>19333</v>
      </c>
      <c r="E22" s="31">
        <f t="shared" si="10"/>
        <v>36396</v>
      </c>
      <c r="F22" s="10"/>
      <c r="G22" s="32">
        <f t="shared" si="11"/>
        <v>22750.666666666664</v>
      </c>
      <c r="H22" s="30">
        <f t="shared" si="12"/>
        <v>11375.333333333332</v>
      </c>
      <c r="I22" s="32">
        <f t="shared" si="13"/>
        <v>25777.333333333332</v>
      </c>
      <c r="J22" s="32">
        <f t="shared" si="14"/>
        <v>12888.666666666666</v>
      </c>
      <c r="K22" s="10"/>
      <c r="L22" s="97" t="s">
        <v>88</v>
      </c>
      <c r="M22" s="98"/>
      <c r="N22" s="33" t="s">
        <v>58</v>
      </c>
    </row>
    <row r="23" spans="1:14">
      <c r="A23" s="28">
        <v>17</v>
      </c>
      <c r="B23" s="34" t="s">
        <v>25</v>
      </c>
      <c r="C23" s="29">
        <v>14633</v>
      </c>
      <c r="D23" s="30">
        <v>10367</v>
      </c>
      <c r="E23" s="31">
        <f t="shared" ref="E23" si="15">SUM(C23:D23)</f>
        <v>25000</v>
      </c>
      <c r="F23" s="10"/>
      <c r="G23" s="32">
        <f t="shared" ref="G23" si="16">+C23/30*40</f>
        <v>19510.666666666664</v>
      </c>
      <c r="H23" s="30">
        <f t="shared" ref="H23" si="17">+C23/30*20</f>
        <v>9755.3333333333321</v>
      </c>
      <c r="I23" s="32">
        <f t="shared" ref="I23" si="18">+D23/30*40</f>
        <v>13822.666666666666</v>
      </c>
      <c r="J23" s="32">
        <f t="shared" ref="J23" si="19">+D23/30*20</f>
        <v>6911.333333333333</v>
      </c>
      <c r="K23" s="10"/>
      <c r="L23" s="97" t="s">
        <v>88</v>
      </c>
      <c r="M23" s="98"/>
      <c r="N23" s="33" t="s">
        <v>58</v>
      </c>
    </row>
    <row r="24" spans="1:14">
      <c r="A24" s="28">
        <v>18</v>
      </c>
      <c r="B24" s="34" t="s">
        <v>89</v>
      </c>
      <c r="C24" s="29">
        <v>14633</v>
      </c>
      <c r="D24" s="30">
        <v>5562</v>
      </c>
      <c r="E24" s="31">
        <f t="shared" si="10"/>
        <v>20195</v>
      </c>
      <c r="F24" s="10"/>
      <c r="G24" s="32">
        <f t="shared" si="11"/>
        <v>19510.666666666664</v>
      </c>
      <c r="H24" s="30">
        <f t="shared" si="12"/>
        <v>9755.3333333333321</v>
      </c>
      <c r="I24" s="32">
        <f t="shared" si="13"/>
        <v>7416</v>
      </c>
      <c r="J24" s="32">
        <f t="shared" si="14"/>
        <v>3708</v>
      </c>
      <c r="K24" s="10"/>
      <c r="L24" s="97" t="s">
        <v>88</v>
      </c>
      <c r="M24" s="98"/>
      <c r="N24" s="33" t="s">
        <v>58</v>
      </c>
    </row>
    <row r="25" spans="1:14">
      <c r="A25" s="34">
        <v>19</v>
      </c>
      <c r="B25" s="34" t="s">
        <v>67</v>
      </c>
      <c r="C25" s="29">
        <v>14633</v>
      </c>
      <c r="D25" s="30">
        <v>10367</v>
      </c>
      <c r="E25" s="31">
        <f>SUM(C25:D25)</f>
        <v>25000</v>
      </c>
      <c r="F25" s="10"/>
      <c r="G25" s="32">
        <f>+C25/30*40</f>
        <v>19510.666666666664</v>
      </c>
      <c r="H25" s="30">
        <f>+C25/30*20</f>
        <v>9755.3333333333321</v>
      </c>
      <c r="I25" s="32">
        <f>+D25/30*40</f>
        <v>13822.666666666666</v>
      </c>
      <c r="J25" s="32">
        <f>+D25/30*20</f>
        <v>6911.333333333333</v>
      </c>
      <c r="K25" s="10"/>
      <c r="L25" s="97" t="s">
        <v>88</v>
      </c>
      <c r="M25" s="98"/>
      <c r="N25" s="33" t="s">
        <v>58</v>
      </c>
    </row>
    <row r="26" spans="1:14">
      <c r="A26" s="73">
        <v>20</v>
      </c>
      <c r="B26" s="34" t="s">
        <v>90</v>
      </c>
      <c r="C26" s="29">
        <v>14633</v>
      </c>
      <c r="D26" s="30">
        <v>5367</v>
      </c>
      <c r="E26" s="31">
        <f t="shared" si="10"/>
        <v>20000</v>
      </c>
      <c r="F26" s="10"/>
      <c r="G26" s="32">
        <f t="shared" si="11"/>
        <v>19510.666666666664</v>
      </c>
      <c r="H26" s="30">
        <f t="shared" si="12"/>
        <v>9755.3333333333321</v>
      </c>
      <c r="I26" s="32">
        <f t="shared" si="13"/>
        <v>7156</v>
      </c>
      <c r="J26" s="32">
        <f t="shared" si="14"/>
        <v>3578</v>
      </c>
      <c r="K26" s="10"/>
      <c r="L26" s="99" t="s">
        <v>88</v>
      </c>
      <c r="M26" s="100"/>
      <c r="N26" s="33" t="s">
        <v>58</v>
      </c>
    </row>
    <row r="27" spans="1:14">
      <c r="A27" s="28">
        <v>21</v>
      </c>
      <c r="B27" s="34" t="s">
        <v>91</v>
      </c>
      <c r="C27" s="29">
        <v>17063</v>
      </c>
      <c r="D27" s="30">
        <v>22937</v>
      </c>
      <c r="E27" s="31">
        <f>SUM(C27:D27)</f>
        <v>40000</v>
      </c>
      <c r="F27" s="10"/>
      <c r="G27" s="32">
        <f>+C27/30*40</f>
        <v>22750.666666666664</v>
      </c>
      <c r="H27" s="30">
        <f>+C27/30*20</f>
        <v>11375.333333333332</v>
      </c>
      <c r="I27" s="32">
        <f>+D27/30*40</f>
        <v>30582.666666666668</v>
      </c>
      <c r="J27" s="32">
        <f>+D27/30*20</f>
        <v>15291.333333333334</v>
      </c>
      <c r="K27" s="10"/>
      <c r="L27" s="99" t="s">
        <v>88</v>
      </c>
      <c r="M27" s="100"/>
      <c r="N27" s="33" t="s">
        <v>58</v>
      </c>
    </row>
    <row r="28" spans="1:14">
      <c r="A28" s="28">
        <v>22</v>
      </c>
      <c r="B28" s="34" t="s">
        <v>34</v>
      </c>
      <c r="C28" s="29">
        <v>17063</v>
      </c>
      <c r="D28" s="30">
        <v>12937</v>
      </c>
      <c r="E28" s="31">
        <f>SUM(C28:D28)</f>
        <v>30000</v>
      </c>
      <c r="F28" s="10"/>
      <c r="G28" s="32">
        <f>+C28/30*40</f>
        <v>22750.666666666664</v>
      </c>
      <c r="H28" s="30">
        <f>+C28/30*20</f>
        <v>11375.333333333332</v>
      </c>
      <c r="I28" s="32">
        <f>+D28/30*40</f>
        <v>17249.333333333336</v>
      </c>
      <c r="J28" s="32">
        <f>+D28/30*20</f>
        <v>8624.6666666666679</v>
      </c>
      <c r="K28" s="10"/>
      <c r="L28" s="99" t="s">
        <v>88</v>
      </c>
      <c r="M28" s="100"/>
      <c r="N28" s="33" t="s">
        <v>58</v>
      </c>
    </row>
    <row r="29" spans="1:14">
      <c r="A29" s="34">
        <v>23</v>
      </c>
      <c r="B29" s="34" t="s">
        <v>38</v>
      </c>
      <c r="C29" s="29">
        <v>14633</v>
      </c>
      <c r="D29" s="30">
        <v>7562</v>
      </c>
      <c r="E29" s="31">
        <f>SUM(C29:D29)</f>
        <v>22195</v>
      </c>
      <c r="F29" s="10"/>
      <c r="G29" s="32">
        <f>+C29/30*40</f>
        <v>19510.666666666664</v>
      </c>
      <c r="H29" s="30">
        <f>+C29/30*20</f>
        <v>9755.3333333333321</v>
      </c>
      <c r="I29" s="32">
        <f>+D29/30*40</f>
        <v>10082.666666666666</v>
      </c>
      <c r="J29" s="32">
        <f>+D29/30*20</f>
        <v>5041.333333333333</v>
      </c>
      <c r="K29" s="10"/>
      <c r="L29" s="93" t="s">
        <v>112</v>
      </c>
      <c r="M29" s="94"/>
      <c r="N29" s="33" t="s">
        <v>58</v>
      </c>
    </row>
    <row r="30" spans="1:14">
      <c r="A30" s="73">
        <v>24</v>
      </c>
      <c r="B30" s="37" t="s">
        <v>92</v>
      </c>
      <c r="C30" s="29">
        <v>17063</v>
      </c>
      <c r="D30" s="30">
        <v>13543</v>
      </c>
      <c r="E30" s="31">
        <f t="shared" si="10"/>
        <v>30606</v>
      </c>
      <c r="F30" s="10"/>
      <c r="G30" s="32">
        <f t="shared" si="11"/>
        <v>22750.666666666664</v>
      </c>
      <c r="H30" s="30">
        <f t="shared" si="12"/>
        <v>11375.333333333332</v>
      </c>
      <c r="I30" s="32">
        <f t="shared" si="13"/>
        <v>18057.333333333332</v>
      </c>
      <c r="J30" s="32">
        <f t="shared" si="14"/>
        <v>9028.6666666666661</v>
      </c>
      <c r="K30" s="10"/>
      <c r="L30" s="93" t="s">
        <v>112</v>
      </c>
      <c r="M30" s="94"/>
      <c r="N30" s="33" t="s">
        <v>58</v>
      </c>
    </row>
    <row r="31" spans="1:14">
      <c r="A31" s="28">
        <v>25</v>
      </c>
      <c r="B31" s="34" t="s">
        <v>50</v>
      </c>
      <c r="C31" s="29">
        <v>14633</v>
      </c>
      <c r="D31" s="30">
        <v>5562</v>
      </c>
      <c r="E31" s="31">
        <f>SUM(C31:D31)</f>
        <v>20195</v>
      </c>
      <c r="F31" s="10"/>
      <c r="G31" s="32">
        <f>+C31/30*40</f>
        <v>19510.666666666664</v>
      </c>
      <c r="H31" s="30">
        <f>+C31/30*20</f>
        <v>9755.3333333333321</v>
      </c>
      <c r="I31" s="32">
        <f>+D31/30*40</f>
        <v>7416</v>
      </c>
      <c r="J31" s="32">
        <f>+D31/30*20</f>
        <v>3708</v>
      </c>
      <c r="K31" s="10"/>
      <c r="L31" s="93" t="s">
        <v>112</v>
      </c>
      <c r="M31" s="94"/>
      <c r="N31" s="33" t="s">
        <v>58</v>
      </c>
    </row>
    <row r="32" spans="1:14">
      <c r="A32" s="28">
        <v>26</v>
      </c>
      <c r="B32" s="34" t="s">
        <v>93</v>
      </c>
      <c r="C32" s="29">
        <v>14633</v>
      </c>
      <c r="D32" s="30">
        <v>10367</v>
      </c>
      <c r="E32" s="31">
        <f t="shared" si="10"/>
        <v>25000</v>
      </c>
      <c r="F32" s="10"/>
      <c r="G32" s="32">
        <f t="shared" si="11"/>
        <v>19510.666666666664</v>
      </c>
      <c r="H32" s="30">
        <f t="shared" si="12"/>
        <v>9755.3333333333321</v>
      </c>
      <c r="I32" s="32">
        <f t="shared" si="13"/>
        <v>13822.666666666666</v>
      </c>
      <c r="J32" s="32">
        <f t="shared" si="14"/>
        <v>6911.333333333333</v>
      </c>
      <c r="K32" s="10"/>
      <c r="L32" s="93" t="s">
        <v>112</v>
      </c>
      <c r="M32" s="94"/>
      <c r="N32" s="33" t="s">
        <v>58</v>
      </c>
    </row>
    <row r="33" spans="2:10">
      <c r="B33" s="87" t="s">
        <v>119</v>
      </c>
      <c r="C33" s="86">
        <f>SUM(C7:C32)</f>
        <v>395038</v>
      </c>
      <c r="D33" s="86">
        <f>SUM(D7:D32)</f>
        <v>279939</v>
      </c>
      <c r="E33" s="86">
        <f>+C33+D33</f>
        <v>674977</v>
      </c>
      <c r="G33" s="86">
        <f>SUM(G7:G32)</f>
        <v>526717.33333333349</v>
      </c>
      <c r="H33" s="86">
        <f>SUM(H7:H32)</f>
        <v>263358.66666666674</v>
      </c>
      <c r="I33" s="86">
        <f>SUM(I7:I32)</f>
        <v>373252</v>
      </c>
      <c r="J33" s="86">
        <f>SUM(J7:J32)</f>
        <v>186626</v>
      </c>
    </row>
    <row r="48" spans="2:10" ht="14.25" customHeight="1"/>
    <row r="53" spans="1:10">
      <c r="A53" s="6"/>
      <c r="B53" s="7"/>
      <c r="C53" s="8"/>
      <c r="D53" s="8"/>
      <c r="E53" s="8"/>
      <c r="F53" s="9"/>
      <c r="G53" s="8"/>
      <c r="H53" s="8"/>
      <c r="I53" s="8"/>
      <c r="J53" s="8"/>
    </row>
  </sheetData>
  <mergeCells count="36">
    <mergeCell ref="A1:N1"/>
    <mergeCell ref="A2:B2"/>
    <mergeCell ref="A3:B3"/>
    <mergeCell ref="A4:B4"/>
    <mergeCell ref="A5:B5"/>
    <mergeCell ref="C2:E2"/>
    <mergeCell ref="G2:J2"/>
    <mergeCell ref="L5:M5"/>
    <mergeCell ref="L3:M3"/>
    <mergeCell ref="A6:B6"/>
    <mergeCell ref="L17:M17"/>
    <mergeCell ref="L28:M28"/>
    <mergeCell ref="L7:M7"/>
    <mergeCell ref="L11:M11"/>
    <mergeCell ref="L15:M15"/>
    <mergeCell ref="L23:M23"/>
    <mergeCell ref="L22:M22"/>
    <mergeCell ref="L13:M13"/>
    <mergeCell ref="L9:M9"/>
    <mergeCell ref="L10:M10"/>
    <mergeCell ref="L12:M12"/>
    <mergeCell ref="L32:M32"/>
    <mergeCell ref="L8:M8"/>
    <mergeCell ref="L31:M31"/>
    <mergeCell ref="L14:M14"/>
    <mergeCell ref="L25:M25"/>
    <mergeCell ref="L18:M18"/>
    <mergeCell ref="L24:M24"/>
    <mergeCell ref="L21:M21"/>
    <mergeCell ref="L19:M19"/>
    <mergeCell ref="L20:M20"/>
    <mergeCell ref="L16:M16"/>
    <mergeCell ref="L26:M26"/>
    <mergeCell ref="L27:M27"/>
    <mergeCell ref="L29:M29"/>
    <mergeCell ref="L30:M30"/>
  </mergeCells>
  <pageMargins left="0.70866141732283472" right="0.70866141732283472" top="0.98425196850393704" bottom="0.74803149606299213" header="0.31496062992125984" footer="0.31496062992125984"/>
  <pageSetup scale="67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1"/>
  <sheetViews>
    <sheetView topLeftCell="A4" workbookViewId="0">
      <selection activeCell="J26" sqref="J26"/>
    </sheetView>
  </sheetViews>
  <sheetFormatPr baseColWidth="10" defaultRowHeight="15"/>
  <cols>
    <col min="1" max="1" width="4.5703125" customWidth="1"/>
    <col min="2" max="2" width="35.85546875" customWidth="1"/>
    <col min="4" max="4" width="15.7109375" customWidth="1"/>
    <col min="5" max="5" width="12.140625" customWidth="1"/>
    <col min="6" max="6" width="3" customWidth="1"/>
    <col min="11" max="11" width="2.140625" customWidth="1"/>
    <col min="13" max="13" width="24.28515625" customWidth="1"/>
  </cols>
  <sheetData>
    <row r="1" spans="1:14" ht="21" thickBot="1">
      <c r="A1" s="103" t="s">
        <v>111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</row>
    <row r="2" spans="1:14" ht="16.5" thickTop="1" thickBot="1">
      <c r="A2" s="125"/>
      <c r="B2" s="126"/>
      <c r="C2" s="116" t="s">
        <v>0</v>
      </c>
      <c r="D2" s="117"/>
      <c r="E2" s="118"/>
      <c r="F2" s="10"/>
      <c r="G2" s="119" t="s">
        <v>54</v>
      </c>
      <c r="H2" s="120"/>
      <c r="I2" s="120"/>
      <c r="J2" s="121"/>
      <c r="K2" s="10"/>
      <c r="L2" s="10"/>
      <c r="M2" s="10"/>
      <c r="N2" s="10"/>
    </row>
    <row r="3" spans="1:14" ht="76.5" thickTop="1" thickBot="1">
      <c r="A3" s="122" t="s">
        <v>1</v>
      </c>
      <c r="B3" s="123"/>
      <c r="C3" s="11" t="s">
        <v>2</v>
      </c>
      <c r="D3" s="12" t="s">
        <v>5</v>
      </c>
      <c r="E3" s="13" t="s">
        <v>8</v>
      </c>
      <c r="F3" s="10"/>
      <c r="G3" s="14" t="s">
        <v>3</v>
      </c>
      <c r="H3" s="15" t="s">
        <v>4</v>
      </c>
      <c r="I3" s="12" t="s">
        <v>6</v>
      </c>
      <c r="J3" s="13" t="s">
        <v>7</v>
      </c>
      <c r="K3" s="10"/>
      <c r="L3" s="124"/>
      <c r="M3" s="124"/>
      <c r="N3" s="10"/>
    </row>
    <row r="4" spans="1:14" ht="16.5" thickTop="1" thickBot="1">
      <c r="A4" s="127"/>
      <c r="B4" s="128"/>
      <c r="C4" s="16"/>
      <c r="D4" s="17"/>
      <c r="E4" s="18"/>
      <c r="F4" s="10"/>
      <c r="G4" s="19"/>
      <c r="H4" s="20"/>
      <c r="I4" s="20"/>
      <c r="J4" s="21"/>
      <c r="K4" s="10"/>
      <c r="L4" s="10"/>
      <c r="M4" s="10"/>
      <c r="N4" s="10"/>
    </row>
    <row r="5" spans="1:14" ht="76.5" thickTop="1" thickBot="1">
      <c r="A5" s="122"/>
      <c r="B5" s="123"/>
      <c r="C5" s="22" t="s">
        <v>9</v>
      </c>
      <c r="D5" s="23" t="s">
        <v>9</v>
      </c>
      <c r="E5" s="24" t="s">
        <v>9</v>
      </c>
      <c r="F5" s="10"/>
      <c r="G5" s="25" t="s">
        <v>10</v>
      </c>
      <c r="H5" s="23" t="s">
        <v>11</v>
      </c>
      <c r="I5" s="23" t="s">
        <v>10</v>
      </c>
      <c r="J5" s="26" t="s">
        <v>11</v>
      </c>
      <c r="K5" s="10"/>
      <c r="L5" s="129" t="s">
        <v>56</v>
      </c>
      <c r="M5" s="129"/>
      <c r="N5" s="27" t="s">
        <v>55</v>
      </c>
    </row>
    <row r="6" spans="1:14" ht="16.5" thickTop="1" thickBot="1">
      <c r="A6" s="130" t="s">
        <v>103</v>
      </c>
      <c r="B6" s="131"/>
      <c r="C6" s="58"/>
      <c r="D6" s="59"/>
      <c r="E6" s="60"/>
      <c r="F6" s="10"/>
      <c r="G6" s="61"/>
      <c r="H6" s="59"/>
      <c r="I6" s="61"/>
      <c r="J6" s="61"/>
      <c r="K6" s="10"/>
      <c r="L6" s="62"/>
      <c r="M6" s="63"/>
      <c r="N6" s="64"/>
    </row>
    <row r="7" spans="1:14" ht="15.75" thickTop="1">
      <c r="A7" s="28">
        <v>1</v>
      </c>
      <c r="B7" s="28" t="s">
        <v>37</v>
      </c>
      <c r="C7" s="29">
        <v>14633</v>
      </c>
      <c r="D7" s="30">
        <v>13367</v>
      </c>
      <c r="E7" s="31">
        <f t="shared" ref="E7:E20" si="0">SUM(C7:D7)</f>
        <v>28000</v>
      </c>
      <c r="F7" s="10"/>
      <c r="G7" s="32">
        <f t="shared" ref="G7:G20" si="1">+C7/30*40</f>
        <v>19510.666666666664</v>
      </c>
      <c r="H7" s="30">
        <f t="shared" ref="H7:H20" si="2">+C7/30*20</f>
        <v>9755.3333333333321</v>
      </c>
      <c r="I7" s="32">
        <f t="shared" ref="I7:I20" si="3">+D7/30*40</f>
        <v>17822.666666666668</v>
      </c>
      <c r="J7" s="32">
        <f t="shared" ref="J7:J20" si="4">+D7/30*20</f>
        <v>8911.3333333333339</v>
      </c>
      <c r="K7" s="10"/>
      <c r="L7" s="94" t="s">
        <v>69</v>
      </c>
      <c r="M7" s="94"/>
      <c r="N7" s="33" t="s">
        <v>71</v>
      </c>
    </row>
    <row r="8" spans="1:14">
      <c r="A8" s="34">
        <v>2</v>
      </c>
      <c r="B8" s="34" t="s">
        <v>27</v>
      </c>
      <c r="C8" s="29">
        <v>14633</v>
      </c>
      <c r="D8" s="30">
        <v>5367</v>
      </c>
      <c r="E8" s="31">
        <f t="shared" si="0"/>
        <v>20000</v>
      </c>
      <c r="F8" s="10"/>
      <c r="G8" s="32">
        <f t="shared" si="1"/>
        <v>19510.666666666664</v>
      </c>
      <c r="H8" s="30">
        <f t="shared" si="2"/>
        <v>9755.3333333333321</v>
      </c>
      <c r="I8" s="32">
        <f t="shared" si="3"/>
        <v>7156</v>
      </c>
      <c r="J8" s="32">
        <f t="shared" si="4"/>
        <v>3578</v>
      </c>
      <c r="K8" s="10"/>
      <c r="L8" s="94" t="s">
        <v>70</v>
      </c>
      <c r="M8" s="94"/>
      <c r="N8" s="33" t="s">
        <v>71</v>
      </c>
    </row>
    <row r="9" spans="1:14">
      <c r="A9" s="34">
        <v>3</v>
      </c>
      <c r="B9" s="34" t="s">
        <v>42</v>
      </c>
      <c r="C9" s="29">
        <v>14633</v>
      </c>
      <c r="D9" s="30">
        <v>5367</v>
      </c>
      <c r="E9" s="31">
        <f t="shared" si="0"/>
        <v>20000</v>
      </c>
      <c r="F9" s="10"/>
      <c r="G9" s="32">
        <f t="shared" si="1"/>
        <v>19510.666666666664</v>
      </c>
      <c r="H9" s="30">
        <f t="shared" si="2"/>
        <v>9755.3333333333321</v>
      </c>
      <c r="I9" s="32">
        <f t="shared" si="3"/>
        <v>7156</v>
      </c>
      <c r="J9" s="32">
        <f t="shared" si="4"/>
        <v>3578</v>
      </c>
      <c r="K9" s="10"/>
      <c r="L9" s="94" t="s">
        <v>70</v>
      </c>
      <c r="M9" s="94"/>
      <c r="N9" s="33" t="s">
        <v>71</v>
      </c>
    </row>
    <row r="10" spans="1:14">
      <c r="A10" s="34">
        <v>4</v>
      </c>
      <c r="B10" s="34" t="s">
        <v>43</v>
      </c>
      <c r="C10" s="29">
        <v>14633</v>
      </c>
      <c r="D10" s="30">
        <v>15367</v>
      </c>
      <c r="E10" s="31">
        <f t="shared" si="0"/>
        <v>30000</v>
      </c>
      <c r="F10" s="10"/>
      <c r="G10" s="32">
        <f t="shared" si="1"/>
        <v>19510.666666666664</v>
      </c>
      <c r="H10" s="30">
        <f t="shared" si="2"/>
        <v>9755.3333333333321</v>
      </c>
      <c r="I10" s="32">
        <f t="shared" si="3"/>
        <v>20489.333333333336</v>
      </c>
      <c r="J10" s="32">
        <f t="shared" si="4"/>
        <v>10244.666666666668</v>
      </c>
      <c r="K10" s="10"/>
      <c r="L10" s="94" t="s">
        <v>72</v>
      </c>
      <c r="M10" s="94"/>
      <c r="N10" s="33" t="s">
        <v>71</v>
      </c>
    </row>
    <row r="11" spans="1:14">
      <c r="A11" s="28">
        <v>5</v>
      </c>
      <c r="B11" s="34" t="s">
        <v>19</v>
      </c>
      <c r="C11" s="29">
        <v>14633</v>
      </c>
      <c r="D11" s="30">
        <v>10367</v>
      </c>
      <c r="E11" s="31">
        <f t="shared" si="0"/>
        <v>25000</v>
      </c>
      <c r="F11" s="10"/>
      <c r="G11" s="32">
        <f t="shared" si="1"/>
        <v>19510.666666666664</v>
      </c>
      <c r="H11" s="30">
        <f t="shared" si="2"/>
        <v>9755.3333333333321</v>
      </c>
      <c r="I11" s="32">
        <f t="shared" si="3"/>
        <v>13822.666666666666</v>
      </c>
      <c r="J11" s="32">
        <f t="shared" si="4"/>
        <v>6911.333333333333</v>
      </c>
      <c r="K11" s="10"/>
      <c r="L11" s="93" t="s">
        <v>113</v>
      </c>
      <c r="M11" s="94"/>
      <c r="N11" s="33" t="s">
        <v>71</v>
      </c>
    </row>
    <row r="12" spans="1:14">
      <c r="A12" s="34">
        <v>6</v>
      </c>
      <c r="B12" s="34" t="s">
        <v>22</v>
      </c>
      <c r="C12" s="29">
        <v>17063</v>
      </c>
      <c r="D12" s="30">
        <v>25497</v>
      </c>
      <c r="E12" s="31">
        <f>SUM(C12:D12)</f>
        <v>42560</v>
      </c>
      <c r="F12" s="10"/>
      <c r="G12" s="32">
        <f>+C12/30*40</f>
        <v>22750.666666666664</v>
      </c>
      <c r="H12" s="30">
        <f>+C12/30*20</f>
        <v>11375.333333333332</v>
      </c>
      <c r="I12" s="32">
        <f>+D12/30*40</f>
        <v>33996</v>
      </c>
      <c r="J12" s="32">
        <f>+D12/30*20</f>
        <v>16998</v>
      </c>
      <c r="K12" s="10"/>
      <c r="L12" s="93" t="s">
        <v>113</v>
      </c>
      <c r="M12" s="94"/>
      <c r="N12" s="33" t="s">
        <v>71</v>
      </c>
    </row>
    <row r="13" spans="1:14">
      <c r="A13" s="34">
        <v>7</v>
      </c>
      <c r="B13" s="34" t="s">
        <v>94</v>
      </c>
      <c r="C13" s="29">
        <v>17063</v>
      </c>
      <c r="D13" s="30">
        <v>7937</v>
      </c>
      <c r="E13" s="31">
        <f>SUM(C13:D13)</f>
        <v>25000</v>
      </c>
      <c r="F13" s="10"/>
      <c r="G13" s="32">
        <f>+C13/30*40</f>
        <v>22750.666666666664</v>
      </c>
      <c r="H13" s="30">
        <f>+C13/30*20</f>
        <v>11375.333333333332</v>
      </c>
      <c r="I13" s="32">
        <f>+D13/30*40</f>
        <v>10582.666666666666</v>
      </c>
      <c r="J13" s="32">
        <f>+D13/30*20</f>
        <v>5291.333333333333</v>
      </c>
      <c r="K13" s="10"/>
      <c r="L13" s="93" t="s">
        <v>113</v>
      </c>
      <c r="M13" s="94"/>
      <c r="N13" s="33" t="s">
        <v>71</v>
      </c>
    </row>
    <row r="14" spans="1:14">
      <c r="A14" s="34">
        <v>8</v>
      </c>
      <c r="B14" s="34" t="s">
        <v>95</v>
      </c>
      <c r="C14" s="29">
        <v>17063</v>
      </c>
      <c r="D14" s="30">
        <v>12937</v>
      </c>
      <c r="E14" s="31">
        <f>SUM(C14:D14)</f>
        <v>30000</v>
      </c>
      <c r="F14" s="10"/>
      <c r="G14" s="32">
        <f>+C14/30*40</f>
        <v>22750.666666666664</v>
      </c>
      <c r="H14" s="30">
        <f>+C14/30*20</f>
        <v>11375.333333333332</v>
      </c>
      <c r="I14" s="32">
        <f>+D14/30*40</f>
        <v>17249.333333333336</v>
      </c>
      <c r="J14" s="32">
        <f>+D14/30*20</f>
        <v>8624.6666666666679</v>
      </c>
      <c r="K14" s="10"/>
      <c r="L14" s="93" t="s">
        <v>113</v>
      </c>
      <c r="M14" s="94"/>
      <c r="N14" s="33" t="s">
        <v>71</v>
      </c>
    </row>
    <row r="15" spans="1:14">
      <c r="A15" s="28">
        <v>9</v>
      </c>
      <c r="B15" s="34" t="s">
        <v>96</v>
      </c>
      <c r="C15" s="29">
        <v>17063</v>
      </c>
      <c r="D15" s="30">
        <v>7937</v>
      </c>
      <c r="E15" s="31">
        <f>SUM(C15:D15)</f>
        <v>25000</v>
      </c>
      <c r="F15" s="10"/>
      <c r="G15" s="32">
        <f>+C15/30*40</f>
        <v>22750.666666666664</v>
      </c>
      <c r="H15" s="30">
        <f>+C15/30*20</f>
        <v>11375.333333333332</v>
      </c>
      <c r="I15" s="32">
        <f>+D15/30*40</f>
        <v>10582.666666666666</v>
      </c>
      <c r="J15" s="32">
        <f>+D15/30*20</f>
        <v>5291.333333333333</v>
      </c>
      <c r="K15" s="10"/>
      <c r="L15" s="93" t="s">
        <v>113</v>
      </c>
      <c r="M15" s="94"/>
      <c r="N15" s="33" t="s">
        <v>71</v>
      </c>
    </row>
    <row r="16" spans="1:14">
      <c r="A16" s="34">
        <v>10</v>
      </c>
      <c r="B16" s="37" t="s">
        <v>97</v>
      </c>
      <c r="C16" s="29">
        <v>14633</v>
      </c>
      <c r="D16" s="30">
        <v>8374</v>
      </c>
      <c r="E16" s="31">
        <f>SUM(C16:D16)</f>
        <v>23007</v>
      </c>
      <c r="F16" s="10"/>
      <c r="G16" s="32">
        <f>+C16/30*40</f>
        <v>19510.666666666664</v>
      </c>
      <c r="H16" s="30">
        <f>+C16/30*20</f>
        <v>9755.3333333333321</v>
      </c>
      <c r="I16" s="32">
        <f>+D16/30*40</f>
        <v>11165.333333333332</v>
      </c>
      <c r="J16" s="32">
        <f>+D16/30*20</f>
        <v>5582.6666666666661</v>
      </c>
      <c r="K16" s="10"/>
      <c r="L16" s="93" t="s">
        <v>113</v>
      </c>
      <c r="M16" s="94"/>
      <c r="N16" s="33" t="s">
        <v>71</v>
      </c>
    </row>
    <row r="17" spans="1:14">
      <c r="A17" s="34">
        <v>11</v>
      </c>
      <c r="B17" s="34" t="s">
        <v>44</v>
      </c>
      <c r="C17" s="29">
        <v>14633</v>
      </c>
      <c r="D17" s="30">
        <v>5367</v>
      </c>
      <c r="E17" s="31">
        <f t="shared" si="0"/>
        <v>20000</v>
      </c>
      <c r="F17" s="10"/>
      <c r="G17" s="32">
        <f t="shared" si="1"/>
        <v>19510.666666666664</v>
      </c>
      <c r="H17" s="30">
        <f t="shared" si="2"/>
        <v>9755.3333333333321</v>
      </c>
      <c r="I17" s="32">
        <f t="shared" si="3"/>
        <v>7156</v>
      </c>
      <c r="J17" s="32">
        <f t="shared" si="4"/>
        <v>3578</v>
      </c>
      <c r="K17" s="10"/>
      <c r="L17" s="93" t="s">
        <v>113</v>
      </c>
      <c r="M17" s="94"/>
      <c r="N17" s="33" t="s">
        <v>71</v>
      </c>
    </row>
    <row r="18" spans="1:14">
      <c r="A18" s="34">
        <v>12</v>
      </c>
      <c r="B18" s="34" t="s">
        <v>47</v>
      </c>
      <c r="C18" s="29">
        <v>17063</v>
      </c>
      <c r="D18" s="30">
        <v>12937</v>
      </c>
      <c r="E18" s="31">
        <f t="shared" si="0"/>
        <v>30000</v>
      </c>
      <c r="F18" s="10"/>
      <c r="G18" s="32">
        <f t="shared" si="1"/>
        <v>22750.666666666664</v>
      </c>
      <c r="H18" s="30">
        <f t="shared" si="2"/>
        <v>11375.333333333332</v>
      </c>
      <c r="I18" s="32">
        <f t="shared" si="3"/>
        <v>17249.333333333336</v>
      </c>
      <c r="J18" s="32">
        <f t="shared" si="4"/>
        <v>8624.6666666666679</v>
      </c>
      <c r="K18" s="10"/>
      <c r="L18" s="93" t="s">
        <v>113</v>
      </c>
      <c r="M18" s="94"/>
      <c r="N18" s="33" t="s">
        <v>71</v>
      </c>
    </row>
    <row r="19" spans="1:14">
      <c r="A19" s="28">
        <v>13</v>
      </c>
      <c r="B19" s="34" t="s">
        <v>98</v>
      </c>
      <c r="C19" s="29">
        <v>14633</v>
      </c>
      <c r="D19" s="30">
        <v>5367</v>
      </c>
      <c r="E19" s="31">
        <f t="shared" si="0"/>
        <v>20000</v>
      </c>
      <c r="F19" s="10"/>
      <c r="G19" s="32">
        <f t="shared" si="1"/>
        <v>19510.666666666664</v>
      </c>
      <c r="H19" s="30">
        <f t="shared" si="2"/>
        <v>9755.3333333333321</v>
      </c>
      <c r="I19" s="32">
        <f t="shared" si="3"/>
        <v>7156</v>
      </c>
      <c r="J19" s="32">
        <f t="shared" si="4"/>
        <v>3578</v>
      </c>
      <c r="K19" s="10"/>
      <c r="L19" s="93" t="s">
        <v>113</v>
      </c>
      <c r="M19" s="94"/>
      <c r="N19" s="33" t="s">
        <v>71</v>
      </c>
    </row>
    <row r="20" spans="1:14">
      <c r="A20" s="34">
        <v>14</v>
      </c>
      <c r="B20" s="37" t="s">
        <v>99</v>
      </c>
      <c r="C20" s="29">
        <v>17063</v>
      </c>
      <c r="D20" s="30">
        <v>10301</v>
      </c>
      <c r="E20" s="31">
        <f t="shared" si="0"/>
        <v>27364</v>
      </c>
      <c r="F20" s="10"/>
      <c r="G20" s="32">
        <f t="shared" si="1"/>
        <v>22750.666666666664</v>
      </c>
      <c r="H20" s="30">
        <f t="shared" si="2"/>
        <v>11375.333333333332</v>
      </c>
      <c r="I20" s="32">
        <f t="shared" si="3"/>
        <v>13734.666666666668</v>
      </c>
      <c r="J20" s="32">
        <f t="shared" si="4"/>
        <v>6867.3333333333339</v>
      </c>
      <c r="K20" s="10"/>
      <c r="L20" s="93" t="s">
        <v>113</v>
      </c>
      <c r="M20" s="94"/>
      <c r="N20" s="33" t="s">
        <v>71</v>
      </c>
    </row>
    <row r="21" spans="1:14">
      <c r="B21" s="85" t="s">
        <v>119</v>
      </c>
      <c r="C21" s="86">
        <f>SUM(C7:C20)</f>
        <v>219442</v>
      </c>
      <c r="D21" s="86">
        <f>SUM(D7:D20)</f>
        <v>146489</v>
      </c>
      <c r="E21" s="86">
        <f>+C21+D21</f>
        <v>365931</v>
      </c>
      <c r="G21" s="86">
        <f>SUM(G7:G20)</f>
        <v>292589.33333333326</v>
      </c>
      <c r="H21" s="86">
        <f>SUM(H7:H20)</f>
        <v>146294.66666666663</v>
      </c>
      <c r="I21" s="86">
        <f>SUM(I7:I20)</f>
        <v>195318.66666666669</v>
      </c>
      <c r="J21" s="86">
        <f>SUM(J7:J20)</f>
        <v>97659.333333333343</v>
      </c>
    </row>
  </sheetData>
  <mergeCells count="24">
    <mergeCell ref="L16:M16"/>
    <mergeCell ref="L19:M19"/>
    <mergeCell ref="L20:M20"/>
    <mergeCell ref="A2:B2"/>
    <mergeCell ref="L15:M15"/>
    <mergeCell ref="L11:M11"/>
    <mergeCell ref="L10:M10"/>
    <mergeCell ref="L17:M17"/>
    <mergeCell ref="L8:M8"/>
    <mergeCell ref="L12:M12"/>
    <mergeCell ref="L9:M9"/>
    <mergeCell ref="L18:M18"/>
    <mergeCell ref="A4:B4"/>
    <mergeCell ref="A5:B5"/>
    <mergeCell ref="L5:M5"/>
    <mergeCell ref="A6:B6"/>
    <mergeCell ref="L13:M13"/>
    <mergeCell ref="L14:M14"/>
    <mergeCell ref="L7:M7"/>
    <mergeCell ref="A1:N1"/>
    <mergeCell ref="C2:E2"/>
    <mergeCell ref="G2:J2"/>
    <mergeCell ref="A3:B3"/>
    <mergeCell ref="L3:M3"/>
  </mergeCells>
  <pageMargins left="0.70866141732283472" right="0.70866141732283472" top="0.74803149606299213" bottom="0.74803149606299213" header="0.31496062992125984" footer="0.31496062992125984"/>
  <pageSetup scale="68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5"/>
  <sheetViews>
    <sheetView topLeftCell="A10" workbookViewId="0">
      <selection activeCell="H28" sqref="H28"/>
    </sheetView>
  </sheetViews>
  <sheetFormatPr baseColWidth="10" defaultRowHeight="15"/>
  <cols>
    <col min="1" max="1" width="4.28515625" customWidth="1"/>
    <col min="2" max="2" width="36.140625" customWidth="1"/>
    <col min="4" max="4" width="17" customWidth="1"/>
    <col min="5" max="5" width="14.7109375" customWidth="1"/>
    <col min="6" max="6" width="2.85546875" customWidth="1"/>
    <col min="8" max="8" width="12.7109375" customWidth="1"/>
    <col min="10" max="10" width="12.42578125" customWidth="1"/>
    <col min="11" max="11" width="3.140625" customWidth="1"/>
    <col min="13" max="13" width="28" customWidth="1"/>
  </cols>
  <sheetData>
    <row r="1" spans="1:14" ht="21" thickBot="1">
      <c r="A1" s="103" t="s">
        <v>111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</row>
    <row r="2" spans="1:14" ht="16.5" thickTop="1" thickBot="1">
      <c r="A2" s="125"/>
      <c r="B2" s="126"/>
      <c r="C2" s="116" t="s">
        <v>0</v>
      </c>
      <c r="D2" s="117"/>
      <c r="E2" s="118"/>
      <c r="F2" s="10"/>
      <c r="G2" s="119" t="s">
        <v>54</v>
      </c>
      <c r="H2" s="120"/>
      <c r="I2" s="120"/>
      <c r="J2" s="121"/>
      <c r="K2" s="10"/>
      <c r="L2" s="10"/>
      <c r="M2" s="10"/>
      <c r="N2" s="10"/>
    </row>
    <row r="3" spans="1:14" ht="76.5" thickTop="1" thickBot="1">
      <c r="A3" s="122" t="s">
        <v>1</v>
      </c>
      <c r="B3" s="123"/>
      <c r="C3" s="11" t="s">
        <v>2</v>
      </c>
      <c r="D3" s="12" t="s">
        <v>5</v>
      </c>
      <c r="E3" s="13" t="s">
        <v>8</v>
      </c>
      <c r="F3" s="10"/>
      <c r="G3" s="14" t="s">
        <v>3</v>
      </c>
      <c r="H3" s="15" t="s">
        <v>4</v>
      </c>
      <c r="I3" s="12" t="s">
        <v>6</v>
      </c>
      <c r="J3" s="13" t="s">
        <v>7</v>
      </c>
      <c r="K3" s="10"/>
      <c r="L3" s="124"/>
      <c r="M3" s="124"/>
      <c r="N3" s="10"/>
    </row>
    <row r="4" spans="1:14" ht="16.5" thickTop="1" thickBot="1">
      <c r="A4" s="127"/>
      <c r="B4" s="128"/>
      <c r="C4" s="16"/>
      <c r="D4" s="17"/>
      <c r="E4" s="18"/>
      <c r="F4" s="10"/>
      <c r="G4" s="19"/>
      <c r="H4" s="20"/>
      <c r="I4" s="20"/>
      <c r="J4" s="21"/>
      <c r="K4" s="10"/>
      <c r="L4" s="10"/>
      <c r="M4" s="10"/>
      <c r="N4" s="10"/>
    </row>
    <row r="5" spans="1:14" ht="76.5" thickTop="1" thickBot="1">
      <c r="A5" s="122"/>
      <c r="B5" s="123"/>
      <c r="C5" s="22" t="s">
        <v>9</v>
      </c>
      <c r="D5" s="23" t="s">
        <v>9</v>
      </c>
      <c r="E5" s="24" t="s">
        <v>9</v>
      </c>
      <c r="F5" s="10"/>
      <c r="G5" s="25" t="s">
        <v>10</v>
      </c>
      <c r="H5" s="23" t="s">
        <v>11</v>
      </c>
      <c r="I5" s="23" t="s">
        <v>10</v>
      </c>
      <c r="J5" s="26" t="s">
        <v>11</v>
      </c>
      <c r="K5" s="10"/>
      <c r="L5" s="129" t="s">
        <v>56</v>
      </c>
      <c r="M5" s="129"/>
      <c r="N5" s="27" t="s">
        <v>55</v>
      </c>
    </row>
    <row r="6" spans="1:14" ht="16.5" thickTop="1" thickBot="1">
      <c r="A6" s="130" t="s">
        <v>104</v>
      </c>
      <c r="B6" s="126"/>
      <c r="C6" s="58"/>
      <c r="D6" s="59"/>
      <c r="E6" s="60"/>
      <c r="F6" s="10"/>
      <c r="G6" s="61"/>
      <c r="H6" s="59"/>
      <c r="I6" s="61"/>
      <c r="J6" s="61"/>
      <c r="K6" s="10"/>
      <c r="L6" s="62"/>
      <c r="M6" s="63"/>
      <c r="N6" s="64"/>
    </row>
    <row r="7" spans="1:14" ht="15.75" thickTop="1">
      <c r="A7" s="28">
        <v>1</v>
      </c>
      <c r="B7" s="28" t="s">
        <v>51</v>
      </c>
      <c r="C7" s="29">
        <v>14633</v>
      </c>
      <c r="D7" s="30">
        <v>11867</v>
      </c>
      <c r="E7" s="31">
        <f>SUM(C7:D7)</f>
        <v>26500</v>
      </c>
      <c r="F7" s="10"/>
      <c r="G7" s="32">
        <f>+C7/30*40</f>
        <v>19510.666666666664</v>
      </c>
      <c r="H7" s="30">
        <f>+C7/30*20</f>
        <v>9755.3333333333321</v>
      </c>
      <c r="I7" s="32">
        <f>+D7/30*40</f>
        <v>15822.666666666666</v>
      </c>
      <c r="J7" s="32">
        <f>+D7/30*20</f>
        <v>7911.333333333333</v>
      </c>
      <c r="K7" s="10"/>
      <c r="L7" s="94" t="s">
        <v>73</v>
      </c>
      <c r="M7" s="94"/>
      <c r="N7" s="33" t="s">
        <v>74</v>
      </c>
    </row>
    <row r="8" spans="1:14">
      <c r="A8" s="34">
        <v>2</v>
      </c>
      <c r="B8" s="34" t="s">
        <v>45</v>
      </c>
      <c r="C8" s="29">
        <v>14633</v>
      </c>
      <c r="D8" s="30">
        <v>11867</v>
      </c>
      <c r="E8" s="31">
        <f>SUM(C8:D8)</f>
        <v>26500</v>
      </c>
      <c r="F8" s="10"/>
      <c r="G8" s="32">
        <f>+C8/30*40</f>
        <v>19510.666666666664</v>
      </c>
      <c r="H8" s="30">
        <f>+C8/30*20</f>
        <v>9755.3333333333321</v>
      </c>
      <c r="I8" s="32">
        <f>+D8/30*40</f>
        <v>15822.666666666666</v>
      </c>
      <c r="J8" s="32">
        <f>+D8/30*20</f>
        <v>7911.333333333333</v>
      </c>
      <c r="K8" s="10"/>
      <c r="L8" s="94" t="s">
        <v>75</v>
      </c>
      <c r="M8" s="94"/>
      <c r="N8" s="33" t="s">
        <v>74</v>
      </c>
    </row>
    <row r="9" spans="1:14">
      <c r="A9" s="34">
        <v>3</v>
      </c>
      <c r="B9" s="37" t="s">
        <v>100</v>
      </c>
      <c r="C9" s="29">
        <v>17063</v>
      </c>
      <c r="D9" s="30">
        <v>10247</v>
      </c>
      <c r="E9" s="31">
        <f>SUM(C9:D9)</f>
        <v>27310</v>
      </c>
      <c r="F9" s="10"/>
      <c r="G9" s="32">
        <f>+C9/30*40</f>
        <v>22750.666666666664</v>
      </c>
      <c r="H9" s="30">
        <f>+C9/30*20</f>
        <v>11375.333333333332</v>
      </c>
      <c r="I9" s="32">
        <f>+D9/30*40</f>
        <v>13662.666666666666</v>
      </c>
      <c r="J9" s="32">
        <f>+D9/30*20</f>
        <v>6831.333333333333</v>
      </c>
      <c r="K9" s="10"/>
      <c r="L9" s="132" t="s">
        <v>114</v>
      </c>
      <c r="M9" s="100"/>
      <c r="N9" s="33" t="s">
        <v>74</v>
      </c>
    </row>
    <row r="10" spans="1:14">
      <c r="A10" s="80"/>
      <c r="B10" s="90" t="s">
        <v>119</v>
      </c>
      <c r="C10" s="91">
        <f>SUM(C7:C9)</f>
        <v>46329</v>
      </c>
      <c r="D10" s="86">
        <f>SUM(D7:D9)</f>
        <v>33981</v>
      </c>
      <c r="E10" s="31">
        <f>+E7+E8+E9</f>
        <v>80310</v>
      </c>
      <c r="F10" s="10"/>
      <c r="G10" s="31">
        <f>+G7+G8+G9</f>
        <v>61771.999999999993</v>
      </c>
      <c r="H10" s="31">
        <f t="shared" ref="H10:J10" si="0">+H7+H8+H9</f>
        <v>30885.999999999996</v>
      </c>
      <c r="I10" s="31">
        <f t="shared" si="0"/>
        <v>45308</v>
      </c>
      <c r="J10" s="31">
        <f t="shared" si="0"/>
        <v>22654</v>
      </c>
      <c r="K10" s="10"/>
      <c r="L10" s="77"/>
      <c r="M10" s="74"/>
      <c r="N10" s="76"/>
    </row>
    <row r="11" spans="1:14" ht="15.75" thickBot="1">
      <c r="A11" s="80"/>
      <c r="B11" s="89"/>
      <c r="C11" s="29"/>
      <c r="D11" s="30"/>
      <c r="E11" s="31"/>
      <c r="F11" s="10"/>
      <c r="G11" s="32"/>
      <c r="H11" s="30"/>
      <c r="I11" s="32"/>
      <c r="J11" s="32"/>
      <c r="K11" s="10"/>
      <c r="L11" s="77"/>
      <c r="M11" s="74"/>
      <c r="N11" s="76"/>
    </row>
    <row r="12" spans="1:14" ht="16.5" thickTop="1" thickBot="1">
      <c r="A12" s="130" t="s">
        <v>105</v>
      </c>
      <c r="B12" s="131"/>
      <c r="C12" s="58"/>
      <c r="D12" s="59"/>
      <c r="E12" s="60"/>
      <c r="F12" s="10"/>
      <c r="G12" s="61"/>
      <c r="H12" s="59"/>
      <c r="I12" s="61"/>
      <c r="J12" s="61"/>
      <c r="K12" s="10"/>
      <c r="L12" s="62"/>
      <c r="M12" s="63"/>
      <c r="N12" s="34"/>
    </row>
    <row r="13" spans="1:14" ht="15.75" thickTop="1">
      <c r="A13" s="28">
        <v>1</v>
      </c>
      <c r="B13" s="28" t="s">
        <v>32</v>
      </c>
      <c r="C13" s="29">
        <v>14633</v>
      </c>
      <c r="D13" s="30">
        <v>6867</v>
      </c>
      <c r="E13" s="31">
        <f>SUM(C13:D13)</f>
        <v>21500</v>
      </c>
      <c r="F13" s="10"/>
      <c r="G13" s="32">
        <f>+C13/30*40</f>
        <v>19510.666666666664</v>
      </c>
      <c r="H13" s="30">
        <f>+C13/30*20</f>
        <v>9755.3333333333321</v>
      </c>
      <c r="I13" s="32">
        <f>+D13/30*40</f>
        <v>9156</v>
      </c>
      <c r="J13" s="32">
        <f>+D13/30*20</f>
        <v>4578</v>
      </c>
      <c r="K13" s="10"/>
      <c r="L13" s="93" t="s">
        <v>115</v>
      </c>
      <c r="M13" s="94"/>
      <c r="N13" s="34" t="s">
        <v>76</v>
      </c>
    </row>
    <row r="14" spans="1:14">
      <c r="A14" s="65">
        <v>2</v>
      </c>
      <c r="B14" s="66" t="s">
        <v>53</v>
      </c>
      <c r="C14" s="29">
        <v>17063</v>
      </c>
      <c r="D14" s="30">
        <v>9253</v>
      </c>
      <c r="E14" s="31">
        <f>SUM(C14:D14)</f>
        <v>26316</v>
      </c>
      <c r="F14" s="10"/>
      <c r="G14" s="32">
        <f>+C14/30*40</f>
        <v>22750.666666666664</v>
      </c>
      <c r="H14" s="30">
        <f>+C14/30*20</f>
        <v>11375.333333333332</v>
      </c>
      <c r="I14" s="32">
        <f>+D14/30*40</f>
        <v>12337.333333333334</v>
      </c>
      <c r="J14" s="32">
        <f>+D14/30*20</f>
        <v>6168.666666666667</v>
      </c>
      <c r="K14" s="10"/>
      <c r="L14" s="93" t="s">
        <v>115</v>
      </c>
      <c r="M14" s="94"/>
      <c r="N14" s="34" t="s">
        <v>76</v>
      </c>
    </row>
    <row r="15" spans="1:14">
      <c r="A15" s="80"/>
      <c r="B15" s="90" t="s">
        <v>119</v>
      </c>
      <c r="C15" s="91">
        <f>SUM(C13:C14)</f>
        <v>31696</v>
      </c>
      <c r="D15" s="86">
        <f>SUM(D13:D14)</f>
        <v>16120</v>
      </c>
      <c r="E15" s="31">
        <f>+E13+E14</f>
        <v>47816</v>
      </c>
      <c r="F15" s="10"/>
      <c r="G15" s="31">
        <f>+G13+G14</f>
        <v>42261.333333333328</v>
      </c>
      <c r="H15" s="31">
        <f t="shared" ref="H15:J15" si="1">+H13+H14</f>
        <v>21130.666666666664</v>
      </c>
      <c r="I15" s="31">
        <f t="shared" si="1"/>
        <v>21493.333333333336</v>
      </c>
      <c r="J15" s="31">
        <f t="shared" si="1"/>
        <v>10746.666666666668</v>
      </c>
      <c r="K15" s="10"/>
      <c r="L15" s="75"/>
      <c r="M15" s="76"/>
      <c r="N15" s="34"/>
    </row>
    <row r="16" spans="1:14" ht="15.75" thickBot="1">
      <c r="A16" s="80"/>
      <c r="B16" s="89"/>
      <c r="C16" s="29"/>
      <c r="D16" s="30"/>
      <c r="E16" s="31"/>
      <c r="F16" s="10"/>
      <c r="G16" s="32"/>
      <c r="H16" s="30"/>
      <c r="I16" s="32"/>
      <c r="J16" s="32"/>
      <c r="K16" s="10"/>
      <c r="L16" s="75"/>
      <c r="M16" s="76"/>
      <c r="N16" s="34"/>
    </row>
    <row r="17" spans="1:14" ht="16.5" thickTop="1" thickBot="1">
      <c r="A17" s="130" t="s">
        <v>106</v>
      </c>
      <c r="B17" s="131"/>
      <c r="C17" s="58"/>
      <c r="D17" s="59"/>
      <c r="E17" s="60"/>
      <c r="F17" s="10"/>
      <c r="G17" s="61"/>
      <c r="H17" s="59"/>
      <c r="I17" s="61"/>
      <c r="J17" s="61"/>
      <c r="K17" s="10"/>
      <c r="L17" s="64"/>
      <c r="M17" s="64"/>
      <c r="N17" s="34"/>
    </row>
    <row r="18" spans="1:14" ht="15.75" thickTop="1">
      <c r="A18" s="67">
        <v>1</v>
      </c>
      <c r="B18" s="67" t="s">
        <v>14</v>
      </c>
      <c r="C18" s="29">
        <v>14633</v>
      </c>
      <c r="D18" s="30">
        <v>7545</v>
      </c>
      <c r="E18" s="31">
        <f>SUM(C18:D18)</f>
        <v>22178</v>
      </c>
      <c r="F18" s="10"/>
      <c r="G18" s="32">
        <f>+C18/30*40</f>
        <v>19510.666666666664</v>
      </c>
      <c r="H18" s="30">
        <f>+C18/30*20</f>
        <v>9755.3333333333321</v>
      </c>
      <c r="I18" s="32">
        <f>+D18/30*40</f>
        <v>10060</v>
      </c>
      <c r="J18" s="32">
        <f>+D18/30*20</f>
        <v>5030</v>
      </c>
      <c r="K18" s="10"/>
      <c r="L18" s="93" t="s">
        <v>116</v>
      </c>
      <c r="M18" s="94"/>
      <c r="N18" s="34" t="s">
        <v>77</v>
      </c>
    </row>
    <row r="19" spans="1:14">
      <c r="A19" s="80"/>
      <c r="B19" s="87" t="s">
        <v>119</v>
      </c>
      <c r="C19" s="91">
        <v>14633</v>
      </c>
      <c r="D19" s="86">
        <v>7545</v>
      </c>
      <c r="E19" s="31">
        <f>SUM(C19:D19)</f>
        <v>22178</v>
      </c>
      <c r="F19" s="10"/>
      <c r="G19" s="31">
        <f>+C19/30*40</f>
        <v>19510.666666666664</v>
      </c>
      <c r="H19" s="86">
        <f>+C19/30*20</f>
        <v>9755.3333333333321</v>
      </c>
      <c r="I19" s="31">
        <f>+D19/30*40</f>
        <v>10060</v>
      </c>
      <c r="J19" s="31">
        <f>+D19/30*20</f>
        <v>5030</v>
      </c>
      <c r="K19" s="10"/>
      <c r="L19" s="75"/>
      <c r="M19" s="76"/>
      <c r="N19" s="34"/>
    </row>
    <row r="20" spans="1:14" ht="15.75" thickBot="1">
      <c r="A20" s="80"/>
      <c r="B20" s="80"/>
      <c r="C20" s="29"/>
      <c r="D20" s="30"/>
      <c r="E20" s="31"/>
      <c r="F20" s="10"/>
      <c r="G20" s="32"/>
      <c r="H20" s="30"/>
      <c r="I20" s="32"/>
      <c r="J20" s="32"/>
      <c r="K20" s="10"/>
      <c r="L20" s="75"/>
      <c r="M20" s="76"/>
      <c r="N20" s="34"/>
    </row>
    <row r="21" spans="1:14" ht="16.5" thickTop="1" thickBot="1">
      <c r="A21" s="130" t="s">
        <v>107</v>
      </c>
      <c r="B21" s="131"/>
      <c r="C21" s="58"/>
      <c r="D21" s="59"/>
      <c r="E21" s="60"/>
      <c r="F21" s="10"/>
      <c r="G21" s="61"/>
      <c r="H21" s="59"/>
      <c r="I21" s="61"/>
      <c r="J21" s="61"/>
      <c r="K21" s="10"/>
      <c r="L21" s="64"/>
      <c r="M21" s="64"/>
      <c r="N21" s="34"/>
    </row>
    <row r="22" spans="1:14" ht="15.75" thickTop="1">
      <c r="A22" s="34">
        <v>2</v>
      </c>
      <c r="B22" s="37" t="s">
        <v>16</v>
      </c>
      <c r="C22" s="29">
        <v>17063</v>
      </c>
      <c r="D22" s="30">
        <v>5789</v>
      </c>
      <c r="E22" s="31">
        <f>SUM(C22:D22)</f>
        <v>22852</v>
      </c>
      <c r="F22" s="10"/>
      <c r="G22" s="32">
        <f>+C22/30*40</f>
        <v>22750.666666666664</v>
      </c>
      <c r="H22" s="30">
        <f>+C22/30*20</f>
        <v>11375.333333333332</v>
      </c>
      <c r="I22" s="32">
        <f>+D22/30*40</f>
        <v>7718.666666666667</v>
      </c>
      <c r="J22" s="32">
        <f>+D22/30*20</f>
        <v>3859.3333333333335</v>
      </c>
      <c r="K22" s="10"/>
      <c r="L22" s="94" t="s">
        <v>79</v>
      </c>
      <c r="M22" s="94"/>
      <c r="N22" s="34" t="s">
        <v>78</v>
      </c>
    </row>
    <row r="23" spans="1:14">
      <c r="A23" s="34">
        <v>3</v>
      </c>
      <c r="B23" s="34" t="s">
        <v>41</v>
      </c>
      <c r="C23" s="29">
        <v>14633</v>
      </c>
      <c r="D23" s="30">
        <v>14367</v>
      </c>
      <c r="E23" s="31">
        <f>SUM(C23:D23)</f>
        <v>29000</v>
      </c>
      <c r="F23" s="10"/>
      <c r="G23" s="32">
        <f>+C23/30*40</f>
        <v>19510.666666666664</v>
      </c>
      <c r="H23" s="30">
        <f>+C23/30*20</f>
        <v>9755.3333333333321</v>
      </c>
      <c r="I23" s="32">
        <f>+D23/30*40</f>
        <v>19156</v>
      </c>
      <c r="J23" s="32">
        <f>+D23/30*20</f>
        <v>9578</v>
      </c>
      <c r="K23" s="10"/>
      <c r="L23" s="94" t="s">
        <v>80</v>
      </c>
      <c r="M23" s="94"/>
      <c r="N23" s="34" t="s">
        <v>78</v>
      </c>
    </row>
    <row r="24" spans="1:14">
      <c r="A24" s="28">
        <v>1</v>
      </c>
      <c r="B24" s="28" t="s">
        <v>26</v>
      </c>
      <c r="C24" s="29">
        <v>14633</v>
      </c>
      <c r="D24" s="30">
        <v>8367</v>
      </c>
      <c r="E24" s="31">
        <f>SUM(C24:D24)</f>
        <v>23000</v>
      </c>
      <c r="F24" s="10"/>
      <c r="G24" s="32">
        <f>+C24/30*40</f>
        <v>19510.666666666664</v>
      </c>
      <c r="H24" s="30">
        <f>+C24/30*20</f>
        <v>9755.3333333333321</v>
      </c>
      <c r="I24" s="32">
        <f>+D24/30*40</f>
        <v>11156</v>
      </c>
      <c r="J24" s="32">
        <f>+D24/30*20</f>
        <v>5578</v>
      </c>
      <c r="K24" s="10"/>
      <c r="L24" s="93" t="s">
        <v>117</v>
      </c>
      <c r="M24" s="94"/>
      <c r="N24" s="34" t="s">
        <v>78</v>
      </c>
    </row>
    <row r="25" spans="1:14">
      <c r="B25" s="87" t="s">
        <v>119</v>
      </c>
      <c r="C25" s="86">
        <f>SUM(C22:C24)</f>
        <v>46329</v>
      </c>
      <c r="D25" s="86">
        <f>SUM(D22:D24)</f>
        <v>28523</v>
      </c>
      <c r="E25" s="86">
        <f>+E22+E23+E24</f>
        <v>74852</v>
      </c>
      <c r="G25" s="86">
        <f>+G22+G23+G24</f>
        <v>61771.999999999993</v>
      </c>
      <c r="H25" s="86">
        <f t="shared" ref="H25:J25" si="2">+H22+H23+H24</f>
        <v>30885.999999999996</v>
      </c>
      <c r="I25" s="86">
        <f t="shared" si="2"/>
        <v>38030.666666666672</v>
      </c>
      <c r="J25" s="86">
        <f t="shared" si="2"/>
        <v>19015.333333333336</v>
      </c>
    </row>
  </sheetData>
  <mergeCells count="22">
    <mergeCell ref="L23:M23"/>
    <mergeCell ref="L14:M14"/>
    <mergeCell ref="L24:M24"/>
    <mergeCell ref="A2:B2"/>
    <mergeCell ref="A12:B12"/>
    <mergeCell ref="A17:B17"/>
    <mergeCell ref="A21:B21"/>
    <mergeCell ref="L13:M13"/>
    <mergeCell ref="L18:M18"/>
    <mergeCell ref="L22:M22"/>
    <mergeCell ref="A4:B4"/>
    <mergeCell ref="A5:B5"/>
    <mergeCell ref="L5:M5"/>
    <mergeCell ref="A6:B6"/>
    <mergeCell ref="L9:M9"/>
    <mergeCell ref="L7:M7"/>
    <mergeCell ref="L8:M8"/>
    <mergeCell ref="A1:N1"/>
    <mergeCell ref="C2:E2"/>
    <mergeCell ref="G2:J2"/>
    <mergeCell ref="A3:B3"/>
    <mergeCell ref="L3:M3"/>
  </mergeCells>
  <pageMargins left="0.70866141732283472" right="0.70866141732283472" top="0.74803149606299213" bottom="0.74803149606299213" header="0.31496062992125984" footer="0.31496062992125984"/>
  <pageSetup scale="64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3"/>
  <sheetViews>
    <sheetView workbookViewId="0">
      <selection activeCell="J12" sqref="J12"/>
    </sheetView>
  </sheetViews>
  <sheetFormatPr baseColWidth="10" defaultRowHeight="15"/>
  <cols>
    <col min="1" max="1" width="4.140625" customWidth="1"/>
    <col min="2" max="2" width="36.140625" customWidth="1"/>
    <col min="4" max="4" width="16.140625" customWidth="1"/>
    <col min="5" max="5" width="14" customWidth="1"/>
    <col min="6" max="6" width="2.5703125" customWidth="1"/>
    <col min="8" max="8" width="12.42578125" customWidth="1"/>
    <col min="10" max="10" width="13" customWidth="1"/>
    <col min="11" max="11" width="2.28515625" customWidth="1"/>
    <col min="13" max="13" width="27" customWidth="1"/>
  </cols>
  <sheetData>
    <row r="1" spans="1:14" ht="21" thickBot="1">
      <c r="A1" s="103" t="s">
        <v>111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</row>
    <row r="2" spans="1:14" ht="16.5" thickTop="1" thickBot="1">
      <c r="A2" s="125"/>
      <c r="B2" s="126"/>
      <c r="C2" s="116" t="s">
        <v>0</v>
      </c>
      <c r="D2" s="117"/>
      <c r="E2" s="118"/>
      <c r="F2" s="10"/>
      <c r="G2" s="119" t="s">
        <v>54</v>
      </c>
      <c r="H2" s="120"/>
      <c r="I2" s="120"/>
      <c r="J2" s="121"/>
      <c r="K2" s="10"/>
      <c r="L2" s="10"/>
      <c r="M2" s="10"/>
      <c r="N2" s="10"/>
    </row>
    <row r="3" spans="1:14" ht="61.5" thickTop="1" thickBot="1">
      <c r="A3" s="122" t="s">
        <v>1</v>
      </c>
      <c r="B3" s="123"/>
      <c r="C3" s="11" t="s">
        <v>2</v>
      </c>
      <c r="D3" s="12" t="s">
        <v>5</v>
      </c>
      <c r="E3" s="13" t="s">
        <v>8</v>
      </c>
      <c r="F3" s="10"/>
      <c r="G3" s="14" t="s">
        <v>3</v>
      </c>
      <c r="H3" s="15" t="s">
        <v>4</v>
      </c>
      <c r="I3" s="12" t="s">
        <v>6</v>
      </c>
      <c r="J3" s="13" t="s">
        <v>7</v>
      </c>
      <c r="K3" s="10"/>
      <c r="L3" s="124"/>
      <c r="M3" s="124"/>
      <c r="N3" s="10"/>
    </row>
    <row r="4" spans="1:14" ht="16.5" thickTop="1" thickBot="1">
      <c r="A4" s="127"/>
      <c r="B4" s="128"/>
      <c r="C4" s="16"/>
      <c r="D4" s="17"/>
      <c r="E4" s="18"/>
      <c r="F4" s="10"/>
      <c r="G4" s="19"/>
      <c r="H4" s="20"/>
      <c r="I4" s="20"/>
      <c r="J4" s="21"/>
      <c r="K4" s="10"/>
      <c r="L4" s="10"/>
      <c r="M4" s="10"/>
      <c r="N4" s="10"/>
    </row>
    <row r="5" spans="1:14" ht="76.5" thickTop="1" thickBot="1">
      <c r="A5" s="122"/>
      <c r="B5" s="123"/>
      <c r="C5" s="22" t="s">
        <v>9</v>
      </c>
      <c r="D5" s="23" t="s">
        <v>9</v>
      </c>
      <c r="E5" s="24" t="s">
        <v>9</v>
      </c>
      <c r="F5" s="10"/>
      <c r="G5" s="25" t="s">
        <v>10</v>
      </c>
      <c r="H5" s="23" t="s">
        <v>11</v>
      </c>
      <c r="I5" s="23" t="s">
        <v>10</v>
      </c>
      <c r="J5" s="26" t="s">
        <v>11</v>
      </c>
      <c r="K5" s="10"/>
      <c r="L5" s="129" t="s">
        <v>56</v>
      </c>
      <c r="M5" s="129"/>
      <c r="N5" s="27" t="s">
        <v>55</v>
      </c>
    </row>
    <row r="6" spans="1:14" ht="16.5" thickTop="1" thickBot="1">
      <c r="A6" s="130" t="s">
        <v>108</v>
      </c>
      <c r="B6" s="131"/>
      <c r="C6" s="58"/>
      <c r="D6" s="59"/>
      <c r="E6" s="60"/>
      <c r="F6" s="10"/>
      <c r="G6" s="61"/>
      <c r="H6" s="59"/>
      <c r="I6" s="61"/>
      <c r="J6" s="61"/>
      <c r="K6" s="10"/>
      <c r="L6" s="64"/>
      <c r="M6" s="64"/>
      <c r="N6" s="64"/>
    </row>
    <row r="7" spans="1:14" ht="15.75" thickTop="1">
      <c r="A7" s="28">
        <v>1</v>
      </c>
      <c r="B7" s="28" t="s">
        <v>28</v>
      </c>
      <c r="C7" s="29">
        <v>14633</v>
      </c>
      <c r="D7" s="30">
        <v>2367</v>
      </c>
      <c r="E7" s="31">
        <f>SUM(C7:D7)</f>
        <v>17000</v>
      </c>
      <c r="F7" s="10"/>
      <c r="G7" s="32">
        <f>+C7/30*40</f>
        <v>19510.666666666664</v>
      </c>
      <c r="H7" s="30">
        <f>+C7/30*20</f>
        <v>9755.3333333333321</v>
      </c>
      <c r="I7" s="32">
        <f>+D7/30*40</f>
        <v>3156</v>
      </c>
      <c r="J7" s="32">
        <f>+D7/30*20</f>
        <v>1578</v>
      </c>
      <c r="K7" s="10"/>
      <c r="L7" s="94" t="s">
        <v>81</v>
      </c>
      <c r="M7" s="94"/>
      <c r="N7" s="33" t="s">
        <v>82</v>
      </c>
    </row>
    <row r="8" spans="1:14">
      <c r="A8" s="34">
        <v>2</v>
      </c>
      <c r="B8" s="34" t="s">
        <v>35</v>
      </c>
      <c r="C8" s="29">
        <v>14633</v>
      </c>
      <c r="D8" s="30">
        <v>2367</v>
      </c>
      <c r="E8" s="31">
        <f>SUM(C8:D8)</f>
        <v>17000</v>
      </c>
      <c r="F8" s="10"/>
      <c r="G8" s="32">
        <f>+C8/30*40</f>
        <v>19510.666666666664</v>
      </c>
      <c r="H8" s="30">
        <f>+C8/30*20</f>
        <v>9755.3333333333321</v>
      </c>
      <c r="I8" s="32">
        <f>+D8/30*40</f>
        <v>3156</v>
      </c>
      <c r="J8" s="32">
        <f>+D8/30*20</f>
        <v>1578</v>
      </c>
      <c r="K8" s="10"/>
      <c r="L8" s="94" t="s">
        <v>81</v>
      </c>
      <c r="M8" s="94"/>
      <c r="N8" s="33" t="s">
        <v>82</v>
      </c>
    </row>
    <row r="9" spans="1:14">
      <c r="A9" s="34">
        <v>3</v>
      </c>
      <c r="B9" s="34" t="s">
        <v>49</v>
      </c>
      <c r="C9" s="29">
        <v>14633</v>
      </c>
      <c r="D9" s="30">
        <v>2367</v>
      </c>
      <c r="E9" s="31">
        <f>SUM(C9:D9)</f>
        <v>17000</v>
      </c>
      <c r="F9" s="10"/>
      <c r="G9" s="32">
        <f>+C9/30*40</f>
        <v>19510.666666666664</v>
      </c>
      <c r="H9" s="30">
        <f>+C9/30*20</f>
        <v>9755.3333333333321</v>
      </c>
      <c r="I9" s="32">
        <f>+D9/30*40</f>
        <v>3156</v>
      </c>
      <c r="J9" s="32">
        <f>+D9/30*20</f>
        <v>1578</v>
      </c>
      <c r="K9" s="10"/>
      <c r="L9" s="94" t="s">
        <v>81</v>
      </c>
      <c r="M9" s="94"/>
      <c r="N9" s="33" t="s">
        <v>82</v>
      </c>
    </row>
    <row r="10" spans="1:14">
      <c r="A10" s="65">
        <v>4</v>
      </c>
      <c r="B10" s="65" t="s">
        <v>20</v>
      </c>
      <c r="C10" s="82">
        <v>14633</v>
      </c>
      <c r="D10" s="83">
        <v>2367</v>
      </c>
      <c r="E10" s="84">
        <f>SUM(C10:D10)</f>
        <v>17000</v>
      </c>
      <c r="F10" s="10"/>
      <c r="G10" s="32">
        <f>+C10/30*40</f>
        <v>19510.666666666664</v>
      </c>
      <c r="H10" s="30">
        <f>+C10/30*20</f>
        <v>9755.3333333333321</v>
      </c>
      <c r="I10" s="32">
        <f>+D10/30*40</f>
        <v>3156</v>
      </c>
      <c r="J10" s="32">
        <f>+D10/30*20</f>
        <v>1578</v>
      </c>
      <c r="K10" s="10"/>
      <c r="L10" s="94" t="s">
        <v>83</v>
      </c>
      <c r="M10" s="94"/>
      <c r="N10" s="33" t="s">
        <v>82</v>
      </c>
    </row>
    <row r="11" spans="1:14">
      <c r="A11" s="80"/>
      <c r="B11" s="85" t="s">
        <v>119</v>
      </c>
      <c r="C11" s="86">
        <f>SUM(C7:C10)</f>
        <v>58532</v>
      </c>
      <c r="D11" s="86">
        <f>SUM(D7:D10)</f>
        <v>9468</v>
      </c>
      <c r="E11" s="86">
        <f>+E7+E8+E9+E10</f>
        <v>68000</v>
      </c>
      <c r="F11" s="88"/>
      <c r="G11" s="31">
        <f>+G7+G8+G9+G10</f>
        <v>78042.666666666657</v>
      </c>
      <c r="H11" s="31">
        <f t="shared" ref="H11:J11" si="0">+H7+H8+H9+H10</f>
        <v>39021.333333333328</v>
      </c>
      <c r="I11" s="31">
        <f t="shared" si="0"/>
        <v>12624</v>
      </c>
      <c r="J11" s="31">
        <f t="shared" si="0"/>
        <v>6312</v>
      </c>
      <c r="K11" s="10"/>
      <c r="L11" s="76"/>
      <c r="M11" s="76"/>
      <c r="N11" s="76"/>
    </row>
    <row r="12" spans="1:14" ht="15.75" thickBot="1">
      <c r="A12" s="80"/>
      <c r="B12" s="80"/>
      <c r="C12" s="35"/>
      <c r="D12" s="32"/>
      <c r="E12" s="31"/>
      <c r="F12" s="10"/>
      <c r="G12" s="32"/>
      <c r="H12" s="30"/>
      <c r="I12" s="32"/>
      <c r="J12" s="32"/>
      <c r="K12" s="10"/>
      <c r="L12" s="76"/>
      <c r="M12" s="76"/>
      <c r="N12" s="76"/>
    </row>
    <row r="13" spans="1:14" ht="15.75" thickTop="1">
      <c r="A13" s="134" t="s">
        <v>109</v>
      </c>
      <c r="B13" s="135"/>
      <c r="C13" s="58"/>
      <c r="D13" s="59"/>
      <c r="E13" s="60"/>
      <c r="F13" s="10"/>
      <c r="G13" s="61"/>
      <c r="H13" s="59"/>
      <c r="I13" s="61"/>
      <c r="J13" s="61"/>
      <c r="K13" s="10"/>
      <c r="L13" s="64"/>
      <c r="M13" s="64"/>
      <c r="N13" s="64"/>
    </row>
    <row r="14" spans="1:14">
      <c r="A14" s="68"/>
      <c r="B14" s="68"/>
      <c r="C14" s="29">
        <v>0</v>
      </c>
      <c r="D14" s="30">
        <v>0</v>
      </c>
      <c r="E14" s="31">
        <v>0</v>
      </c>
      <c r="F14" s="10"/>
      <c r="G14" s="32">
        <f>+C14/30*40</f>
        <v>0</v>
      </c>
      <c r="H14" s="30">
        <f>+C14/30*20</f>
        <v>0</v>
      </c>
      <c r="I14" s="32">
        <f>+D14/30*40</f>
        <v>0</v>
      </c>
      <c r="J14" s="32">
        <f>+D14/30*20</f>
        <v>0</v>
      </c>
      <c r="K14" s="10"/>
      <c r="L14" s="133"/>
      <c r="M14" s="96"/>
      <c r="N14" s="33" t="s">
        <v>102</v>
      </c>
    </row>
    <row r="15" spans="1:14" ht="15.75" thickBot="1">
      <c r="A15" s="81"/>
      <c r="B15" s="81"/>
      <c r="C15" s="29"/>
      <c r="D15" s="30"/>
      <c r="E15" s="31"/>
      <c r="F15" s="10"/>
      <c r="G15" s="32"/>
      <c r="H15" s="30"/>
      <c r="I15" s="32"/>
      <c r="J15" s="32"/>
      <c r="K15" s="10"/>
      <c r="L15" s="78"/>
      <c r="M15" s="79"/>
      <c r="N15" s="76"/>
    </row>
    <row r="16" spans="1:14" ht="16.5" thickTop="1" thickBot="1">
      <c r="A16" s="130" t="s">
        <v>110</v>
      </c>
      <c r="B16" s="131"/>
      <c r="C16" s="58"/>
      <c r="D16" s="59"/>
      <c r="E16" s="60"/>
      <c r="F16" s="10"/>
      <c r="G16" s="61"/>
      <c r="H16" s="59"/>
      <c r="I16" s="61"/>
      <c r="J16" s="61"/>
      <c r="K16" s="10"/>
      <c r="L16" s="64"/>
      <c r="M16" s="64"/>
      <c r="N16" s="64"/>
    </row>
    <row r="17" spans="1:14" ht="15.75" thickTop="1">
      <c r="A17" s="69">
        <v>1</v>
      </c>
      <c r="B17" s="70" t="s">
        <v>101</v>
      </c>
      <c r="C17" s="29">
        <v>14633</v>
      </c>
      <c r="D17" s="30">
        <v>7367</v>
      </c>
      <c r="E17" s="31">
        <f>+C17+D17</f>
        <v>22000</v>
      </c>
      <c r="F17" s="10"/>
      <c r="G17" s="32">
        <f t="shared" ref="G17:G22" si="1">+C17/30*40</f>
        <v>19510.666666666664</v>
      </c>
      <c r="H17" s="30">
        <f t="shared" ref="H17:H22" si="2">+C17/30*20</f>
        <v>9755.3333333333321</v>
      </c>
      <c r="I17" s="32">
        <f t="shared" ref="I17:I22" si="3">+D17/30*40</f>
        <v>9822.6666666666661</v>
      </c>
      <c r="J17" s="32">
        <f t="shared" ref="J17:J22" si="4">+D17/30*20</f>
        <v>4911.333333333333</v>
      </c>
      <c r="K17" s="10"/>
      <c r="L17" s="99" t="s">
        <v>85</v>
      </c>
      <c r="M17" s="100"/>
      <c r="N17" s="33" t="s">
        <v>84</v>
      </c>
    </row>
    <row r="18" spans="1:14">
      <c r="A18" s="71">
        <v>2</v>
      </c>
      <c r="B18" s="34" t="s">
        <v>18</v>
      </c>
      <c r="C18" s="29">
        <v>14633</v>
      </c>
      <c r="D18" s="30">
        <v>5367</v>
      </c>
      <c r="E18" s="31">
        <f>SUM(C18:D18)</f>
        <v>20000</v>
      </c>
      <c r="F18" s="10"/>
      <c r="G18" s="32">
        <f t="shared" si="1"/>
        <v>19510.666666666664</v>
      </c>
      <c r="H18" s="30">
        <f t="shared" si="2"/>
        <v>9755.3333333333321</v>
      </c>
      <c r="I18" s="32">
        <f t="shared" si="3"/>
        <v>7156</v>
      </c>
      <c r="J18" s="32">
        <f t="shared" si="4"/>
        <v>3578</v>
      </c>
      <c r="K18" s="10"/>
      <c r="L18" s="93" t="s">
        <v>118</v>
      </c>
      <c r="M18" s="94"/>
      <c r="N18" s="33" t="s">
        <v>84</v>
      </c>
    </row>
    <row r="19" spans="1:14">
      <c r="A19" s="71">
        <v>3</v>
      </c>
      <c r="B19" s="34" t="s">
        <v>24</v>
      </c>
      <c r="C19" s="29">
        <v>14633</v>
      </c>
      <c r="D19" s="30">
        <v>5367</v>
      </c>
      <c r="E19" s="31">
        <f>SUM(C19:D19)</f>
        <v>20000</v>
      </c>
      <c r="F19" s="10"/>
      <c r="G19" s="32">
        <f t="shared" si="1"/>
        <v>19510.666666666664</v>
      </c>
      <c r="H19" s="30">
        <f t="shared" si="2"/>
        <v>9755.3333333333321</v>
      </c>
      <c r="I19" s="32">
        <f t="shared" si="3"/>
        <v>7156</v>
      </c>
      <c r="J19" s="32">
        <f t="shared" si="4"/>
        <v>3578</v>
      </c>
      <c r="K19" s="10"/>
      <c r="L19" s="93" t="s">
        <v>118</v>
      </c>
      <c r="M19" s="94"/>
      <c r="N19" s="33" t="s">
        <v>84</v>
      </c>
    </row>
    <row r="20" spans="1:14">
      <c r="A20" s="72">
        <v>4</v>
      </c>
      <c r="B20" s="34" t="s">
        <v>39</v>
      </c>
      <c r="C20" s="29">
        <v>14633</v>
      </c>
      <c r="D20" s="30">
        <v>10367</v>
      </c>
      <c r="E20" s="31">
        <f>SUM(C20:D20)</f>
        <v>25000</v>
      </c>
      <c r="F20" s="10"/>
      <c r="G20" s="32">
        <f t="shared" si="1"/>
        <v>19510.666666666664</v>
      </c>
      <c r="H20" s="30">
        <f t="shared" si="2"/>
        <v>9755.3333333333321</v>
      </c>
      <c r="I20" s="32">
        <f t="shared" si="3"/>
        <v>13822.666666666666</v>
      </c>
      <c r="J20" s="32">
        <f t="shared" si="4"/>
        <v>6911.333333333333</v>
      </c>
      <c r="K20" s="10"/>
      <c r="L20" s="93" t="s">
        <v>118</v>
      </c>
      <c r="M20" s="94"/>
      <c r="N20" s="33" t="s">
        <v>84</v>
      </c>
    </row>
    <row r="21" spans="1:14">
      <c r="A21" s="71">
        <v>5</v>
      </c>
      <c r="B21" s="34" t="s">
        <v>40</v>
      </c>
      <c r="C21" s="29">
        <v>14633</v>
      </c>
      <c r="D21" s="30">
        <v>13367</v>
      </c>
      <c r="E21" s="31">
        <f>SUM(C21:D21)</f>
        <v>28000</v>
      </c>
      <c r="F21" s="10"/>
      <c r="G21" s="32">
        <f t="shared" si="1"/>
        <v>19510.666666666664</v>
      </c>
      <c r="H21" s="30">
        <f t="shared" si="2"/>
        <v>9755.3333333333321</v>
      </c>
      <c r="I21" s="32">
        <f t="shared" si="3"/>
        <v>17822.666666666668</v>
      </c>
      <c r="J21" s="32">
        <f t="shared" si="4"/>
        <v>8911.3333333333339</v>
      </c>
      <c r="K21" s="10"/>
      <c r="L21" s="93" t="s">
        <v>118</v>
      </c>
      <c r="M21" s="94"/>
      <c r="N21" s="33" t="s">
        <v>84</v>
      </c>
    </row>
    <row r="22" spans="1:14">
      <c r="A22" s="71">
        <v>6</v>
      </c>
      <c r="B22" s="34" t="s">
        <v>46</v>
      </c>
      <c r="C22" s="29">
        <v>14633</v>
      </c>
      <c r="D22" s="30">
        <v>10367</v>
      </c>
      <c r="E22" s="31">
        <f>SUM(C22:D22)</f>
        <v>25000</v>
      </c>
      <c r="F22" s="10"/>
      <c r="G22" s="32">
        <f t="shared" si="1"/>
        <v>19510.666666666664</v>
      </c>
      <c r="H22" s="30">
        <f t="shared" si="2"/>
        <v>9755.3333333333321</v>
      </c>
      <c r="I22" s="32">
        <f t="shared" si="3"/>
        <v>13822.666666666666</v>
      </c>
      <c r="J22" s="32">
        <f t="shared" si="4"/>
        <v>6911.333333333333</v>
      </c>
      <c r="K22" s="10"/>
      <c r="L22" s="93" t="s">
        <v>118</v>
      </c>
      <c r="M22" s="94"/>
      <c r="N22" s="33" t="s">
        <v>84</v>
      </c>
    </row>
    <row r="23" spans="1:14">
      <c r="B23" s="87" t="s">
        <v>119</v>
      </c>
      <c r="C23" s="86">
        <f>SUM(C17:C22)</f>
        <v>87798</v>
      </c>
      <c r="D23" s="86">
        <f>SUM(D17:D22)</f>
        <v>52202</v>
      </c>
      <c r="E23" s="86">
        <f>SUM(E17:E22)</f>
        <v>140000</v>
      </c>
      <c r="G23" s="86">
        <f>+G17+G18+G19+G20+G21+G22</f>
        <v>117063.99999999997</v>
      </c>
      <c r="H23" s="86">
        <f t="shared" ref="H23:J23" si="5">+H17+H18+H19+H20+H21+H22</f>
        <v>58531.999999999985</v>
      </c>
      <c r="I23" s="86">
        <f t="shared" si="5"/>
        <v>69602.666666666672</v>
      </c>
      <c r="J23" s="86">
        <f t="shared" si="5"/>
        <v>34801.333333333336</v>
      </c>
    </row>
  </sheetData>
  <mergeCells count="23">
    <mergeCell ref="L22:M22"/>
    <mergeCell ref="L8:M8"/>
    <mergeCell ref="L20:M20"/>
    <mergeCell ref="L10:M10"/>
    <mergeCell ref="L21:M21"/>
    <mergeCell ref="L19:M19"/>
    <mergeCell ref="L18:M18"/>
    <mergeCell ref="A1:N1"/>
    <mergeCell ref="A2:B2"/>
    <mergeCell ref="L14:M14"/>
    <mergeCell ref="A16:B16"/>
    <mergeCell ref="L17:M17"/>
    <mergeCell ref="L9:M9"/>
    <mergeCell ref="A5:B5"/>
    <mergeCell ref="L5:M5"/>
    <mergeCell ref="A6:B6"/>
    <mergeCell ref="A13:B13"/>
    <mergeCell ref="C2:E2"/>
    <mergeCell ref="G2:J2"/>
    <mergeCell ref="A3:B3"/>
    <mergeCell ref="L3:M3"/>
    <mergeCell ref="A4:B4"/>
    <mergeCell ref="L7:M7"/>
  </mergeCells>
  <pageMargins left="0.70866141732283472" right="0.70866141732283472" top="0.74803149606299213" bottom="0.74803149606299213" header="0.31496062992125984" footer="0.31496062992125984"/>
  <pageSetup scale="66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PAN</vt:lpstr>
      <vt:lpstr>PRI</vt:lpstr>
      <vt:lpstr>PANAL, PRD, PT, PVEM</vt:lpstr>
      <vt:lpstr>MORENA,PES,PMC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crubio</dc:creator>
  <cp:lastModifiedBy>ppayan</cp:lastModifiedBy>
  <cp:lastPrinted>2017-01-05T17:36:15Z</cp:lastPrinted>
  <dcterms:created xsi:type="dcterms:W3CDTF">2016-11-29T17:15:48Z</dcterms:created>
  <dcterms:modified xsi:type="dcterms:W3CDTF">2017-01-05T20:26:10Z</dcterms:modified>
</cp:coreProperties>
</file>