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5600" windowHeight="9210"/>
  </bookViews>
  <sheets>
    <sheet name="PERCEPCIONES DIPUTADOS LEG." sheetId="5" r:id="rId1"/>
  </sheets>
  <definedNames>
    <definedName name="_xlnm.Print_Area" localSheetId="0">'PERCEPCIONES DIPUTADOS LEG.'!$A$1:$T$51</definedName>
  </definedNames>
  <calcPr calcId="124519"/>
</workbook>
</file>

<file path=xl/calcChain.xml><?xml version="1.0" encoding="utf-8"?>
<calcChain xmlns="http://schemas.openxmlformats.org/spreadsheetml/2006/main">
  <c r="B20" i="5"/>
  <c r="M20" l="1"/>
  <c r="R20"/>
  <c r="H20"/>
  <c r="G20"/>
  <c r="F20"/>
  <c r="E20"/>
  <c r="C20"/>
  <c r="D20"/>
  <c r="C9"/>
  <c r="C7"/>
  <c r="K15" l="1"/>
  <c r="L15"/>
  <c r="N15" s="1"/>
  <c r="O15" s="1"/>
  <c r="K17"/>
  <c r="L17"/>
  <c r="K19"/>
  <c r="L19"/>
  <c r="K11"/>
  <c r="L11"/>
  <c r="N11" s="1"/>
  <c r="K13"/>
  <c r="L13"/>
  <c r="P15"/>
  <c r="Q15"/>
  <c r="S15"/>
  <c r="T15"/>
  <c r="J15"/>
  <c r="J19"/>
  <c r="N19" l="1"/>
  <c r="N17"/>
  <c r="N13"/>
  <c r="Q9"/>
  <c r="T7"/>
  <c r="K7"/>
  <c r="K20" s="1"/>
  <c r="J7"/>
  <c r="J20" s="1"/>
  <c r="T19"/>
  <c r="T20" s="1"/>
  <c r="S19"/>
  <c r="Q19"/>
  <c r="P19"/>
  <c r="T17"/>
  <c r="S17"/>
  <c r="Q17"/>
  <c r="P17"/>
  <c r="T13"/>
  <c r="S13"/>
  <c r="Q13"/>
  <c r="P13"/>
  <c r="T11"/>
  <c r="S11"/>
  <c r="Q11"/>
  <c r="P11"/>
  <c r="T9"/>
  <c r="S9"/>
  <c r="P9"/>
  <c r="S7"/>
  <c r="Q7"/>
  <c r="P7"/>
  <c r="J17"/>
  <c r="J13"/>
  <c r="J11"/>
  <c r="L9"/>
  <c r="K9"/>
  <c r="J9"/>
  <c r="L7"/>
  <c r="L20" s="1"/>
  <c r="Q20" l="1"/>
  <c r="P20"/>
  <c r="S20"/>
  <c r="O13"/>
  <c r="O11"/>
  <c r="O17"/>
  <c r="N9"/>
  <c r="O19"/>
  <c r="N7"/>
  <c r="N20" s="1"/>
  <c r="O9" l="1"/>
  <c r="O7"/>
  <c r="O20" s="1"/>
</calcChain>
</file>

<file path=xl/sharedStrings.xml><?xml version="1.0" encoding="utf-8"?>
<sst xmlns="http://schemas.openxmlformats.org/spreadsheetml/2006/main" count="124" uniqueCount="72">
  <si>
    <t xml:space="preserve">P E R C E P C I O N E S  </t>
  </si>
  <si>
    <t xml:space="preserve">D E D U C C I O N E S </t>
  </si>
  <si>
    <t>DIETA</t>
  </si>
  <si>
    <t>BONO DE DESPENSA</t>
  </si>
  <si>
    <t>BONO DE PRODUCTIVIDAD</t>
  </si>
  <si>
    <t>COMPENSACION</t>
  </si>
  <si>
    <t>COMBUSTIBLE</t>
  </si>
  <si>
    <t>FONDO DE AHORRO</t>
  </si>
  <si>
    <t>COORDINADORES</t>
  </si>
  <si>
    <t>TOTAL PERCEPCIONES BRUTAS</t>
  </si>
  <si>
    <t>TOTAL DEDUCCIONES</t>
  </si>
  <si>
    <t>PERCEPCIONES NETAS</t>
  </si>
  <si>
    <t>PERIODICIDAD</t>
  </si>
  <si>
    <t>MENSUAL</t>
  </si>
  <si>
    <t>PVE</t>
  </si>
  <si>
    <t>MORENA</t>
  </si>
  <si>
    <t xml:space="preserve"> PRIMA VACACIONAL S/DIETA</t>
  </si>
  <si>
    <t xml:space="preserve">GRATIF. ANUAL S/DIETA </t>
  </si>
  <si>
    <t xml:space="preserve">GRATIF. ANUAL S/COMPENSACION </t>
  </si>
  <si>
    <t xml:space="preserve">PRIMA VACACIONAL S/COMPENSACION </t>
  </si>
  <si>
    <t>PERCEPCIONES ANUALES</t>
  </si>
  <si>
    <t xml:space="preserve">IMPUESTOS </t>
  </si>
  <si>
    <t>(2)</t>
  </si>
  <si>
    <t>(1)</t>
  </si>
  <si>
    <t>(3)</t>
  </si>
  <si>
    <t xml:space="preserve"> 40 DIAS AL AÑO</t>
  </si>
  <si>
    <t xml:space="preserve"> 20 DIAS AL AÑO</t>
  </si>
  <si>
    <t>20 DIAS AL AÑO</t>
  </si>
  <si>
    <t xml:space="preserve"> SERVICIO MEDICO</t>
  </si>
  <si>
    <t xml:space="preserve"> FONDO PROPIO</t>
  </si>
  <si>
    <t>ANUAL         (15 DE DICIEMBRE)</t>
  </si>
  <si>
    <t xml:space="preserve">EL CALCULO DE IMPUESTOS SE LLEVA A CABO POR LA DIRECCION DE CONTABILIDAD DE GOBIERNO DEL ESTADO DE LA SIGUIENTE MANERA: </t>
  </si>
  <si>
    <t xml:space="preserve">SE INTEGRAN TODAS LAS PERCEPCIONES QUE VA A RECIBIR EL SERVIDOR PÚBLICO DURANTE UN EJERCICIO FISCAL QUE ESTAN GRAVADAS PARA EFECTOS DEL IMPUESTO SOBRE LA RENTA Y SE LE APLICA LA TARIFA ANUAL DE ISR, IMPORTE QUE  SE DIVIDE EN LAS VEINTICUATRO QUINCENAS DEL EJERCICIO, DANDO COMO RESULTADO EL IMPUESTO A PAGAR, </t>
  </si>
  <si>
    <t>MISMO QUE PODRA VARIAR SE DE DA UN AUMENTO EN LAS PERCEPCIONES GRAVABLES.</t>
  </si>
  <si>
    <t>PERCEPCIONES GRAVABLES</t>
  </si>
  <si>
    <t>LA PRESTACIÓN DE FONDO DE AHORRO PERMANECE EN UNA CUENTA DE INVERSION Y  ES ENTREGADA A CADA UNO DE LOS DIPUTADOS AL TERMINO DE LA LEGISLATURA.</t>
  </si>
  <si>
    <t>PRI</t>
  </si>
  <si>
    <t>PAN</t>
  </si>
  <si>
    <t>PANAL</t>
  </si>
  <si>
    <t>PT</t>
  </si>
  <si>
    <t>APOYO MENSUAL A COORDINADORES Y SUBCOORDINADORES DE FRACCIÓN</t>
  </si>
  <si>
    <t>SUBCORDINADORES</t>
  </si>
  <si>
    <t>LIX LEGISLATURA  1998-2001</t>
  </si>
  <si>
    <t>DIPUTADO(A)</t>
  </si>
  <si>
    <t>LX LEGISLATURA 2001-2004</t>
  </si>
  <si>
    <t>LXI LEGISLATURA 2004-2007</t>
  </si>
  <si>
    <t>LXII LEGISLATURA 2007-2010</t>
  </si>
  <si>
    <t>LXIII LEGISLATURA 2010-2013</t>
  </si>
  <si>
    <t>LXIV LEGISLATURA 2013-2016</t>
  </si>
  <si>
    <t>LXV LEGISLATURA 2016-2018</t>
  </si>
  <si>
    <t xml:space="preserve">COMPENSACIÓN MENSUAL A LOS INTEGRANTES DE LA MESA DIRECTIVA  </t>
  </si>
  <si>
    <t>LEGISLATURA</t>
  </si>
  <si>
    <t>PRESIDENTE</t>
  </si>
  <si>
    <t>1ER VICEPRESIDENTE</t>
  </si>
  <si>
    <t>2DO VICEPRESIDENTA</t>
  </si>
  <si>
    <t>1ER SECRETARIA</t>
  </si>
  <si>
    <t>2DA SECRETARIA</t>
  </si>
  <si>
    <t>1ER PROSECRETARIO</t>
  </si>
  <si>
    <t>2DO PROSECRETARIO</t>
  </si>
  <si>
    <t>3ER PROSECRETARIO</t>
  </si>
  <si>
    <t>4TO PROSECRETARIO</t>
  </si>
  <si>
    <t>VOCAL</t>
  </si>
  <si>
    <t>PRD</t>
  </si>
  <si>
    <t>SUBVENCIONES/VIATICOS</t>
  </si>
  <si>
    <t>APOYO / CELULAR</t>
  </si>
  <si>
    <t>(4)</t>
  </si>
  <si>
    <t>LA CANTIDAD PRESENTANDA CORRESPONDE AL 10 %. . SIN EMBARGO, DURANTE ESTA LEGISLATURA LA CANTIDAD VARIABA A PETICIÓN DEL DIPUTADO PUDIENDO SER 5% 10% Y 12%</t>
  </si>
  <si>
    <t>(3)(5)</t>
  </si>
  <si>
    <t>(5)</t>
  </si>
  <si>
    <t>El FONDO DE AHORRO SE EMPEZO A PROPORCIONAR A PARTIR DE LA LXI  LEGISLATURA.</t>
  </si>
  <si>
    <t>% PORCENTAJE DE VARIACIÓN</t>
  </si>
  <si>
    <t>PERCEPCIONES DE LOS C. DIPUTADOS (AS) DEL H. CONGRESO DEL ESTADO DE CHIHUAHUA AL MES DE SEPTIEMBRE DE LAS LEGISLATURAS LIX, LX, LXI, LXII, LXIII, LXIV (CIERRE DE LEGISLATURAS) Y LXV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</si>
</sst>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indexed="10"/>
      <name val="Arial Unicode MS"/>
      <family val="2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name val="Calibri"/>
      <family val="2"/>
      <scheme val="minor"/>
    </font>
    <font>
      <sz val="8"/>
      <name val="Arial Unicode MS"/>
      <family val="2"/>
    </font>
    <font>
      <b/>
      <sz val="8"/>
      <name val="Arial Unicode MS"/>
      <family val="2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8"/>
      <name val="Arial Unicode MS"/>
      <family val="2"/>
    </font>
    <font>
      <b/>
      <sz val="6"/>
      <name val="Calibri"/>
      <family val="2"/>
      <scheme val="minor"/>
    </font>
    <font>
      <b/>
      <sz val="7"/>
      <color theme="1"/>
      <name val="Calibri"/>
      <family val="2"/>
      <scheme val="minor"/>
    </font>
    <font>
      <sz val="8"/>
      <name val="Tahoma"/>
      <family val="2"/>
    </font>
    <font>
      <sz val="10"/>
      <name val="Tahoma"/>
      <family val="2"/>
    </font>
    <font>
      <sz val="12"/>
      <name val="Arial Unicode MS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2" fillId="3" borderId="13" xfId="0" applyFont="1" applyFill="1" applyBorder="1" applyAlignment="1">
      <alignment horizontal="left"/>
    </xf>
    <xf numFmtId="0" fontId="4" fillId="3" borderId="0" xfId="0" applyFont="1" applyFill="1"/>
    <xf numFmtId="0" fontId="5" fillId="3" borderId="7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 wrapText="1"/>
    </xf>
    <xf numFmtId="0" fontId="5" fillId="2" borderId="8" xfId="0" applyFont="1" applyFill="1" applyBorder="1" applyAlignment="1">
      <alignment horizontal="center" wrapText="1"/>
    </xf>
    <xf numFmtId="0" fontId="5" fillId="5" borderId="9" xfId="0" applyFont="1" applyFill="1" applyBorder="1" applyAlignment="1">
      <alignment horizontal="center"/>
    </xf>
    <xf numFmtId="0" fontId="5" fillId="5" borderId="11" xfId="0" applyFont="1" applyFill="1" applyBorder="1" applyAlignment="1">
      <alignment horizontal="center" wrapText="1"/>
    </xf>
    <xf numFmtId="0" fontId="4" fillId="4" borderId="0" xfId="0" applyFont="1" applyFill="1" applyAlignment="1">
      <alignment horizontal="center"/>
    </xf>
    <xf numFmtId="0" fontId="4" fillId="0" borderId="0" xfId="0" applyFont="1"/>
    <xf numFmtId="0" fontId="6" fillId="0" borderId="8" xfId="0" applyFont="1" applyFill="1" applyBorder="1" applyAlignment="1">
      <alignment horizontal="left"/>
    </xf>
    <xf numFmtId="4" fontId="4" fillId="0" borderId="3" xfId="0" applyNumberFormat="1" applyFont="1" applyBorder="1"/>
    <xf numFmtId="0" fontId="6" fillId="0" borderId="0" xfId="0" applyFont="1"/>
    <xf numFmtId="0" fontId="6" fillId="0" borderId="0" xfId="0" applyFont="1" applyFill="1"/>
    <xf numFmtId="0" fontId="5" fillId="5" borderId="7" xfId="0" applyFont="1" applyFill="1" applyBorder="1" applyAlignment="1">
      <alignment horizontal="right"/>
    </xf>
    <xf numFmtId="0" fontId="5" fillId="2" borderId="15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wrapText="1"/>
    </xf>
    <xf numFmtId="4" fontId="4" fillId="2" borderId="3" xfId="0" applyNumberFormat="1" applyFont="1" applyFill="1" applyBorder="1" applyAlignment="1">
      <alignment horizontal="center"/>
    </xf>
    <xf numFmtId="0" fontId="1" fillId="0" borderId="0" xfId="0" applyFont="1"/>
    <xf numFmtId="4" fontId="4" fillId="2" borderId="15" xfId="0" applyNumberFormat="1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 wrapText="1"/>
    </xf>
    <xf numFmtId="0" fontId="5" fillId="2" borderId="10" xfId="0" applyFont="1" applyFill="1" applyBorder="1" applyAlignment="1">
      <alignment horizontal="center" wrapText="1"/>
    </xf>
    <xf numFmtId="4" fontId="4" fillId="2" borderId="10" xfId="0" applyNumberFormat="1" applyFont="1" applyFill="1" applyBorder="1" applyAlignment="1">
      <alignment horizontal="center"/>
    </xf>
    <xf numFmtId="0" fontId="5" fillId="5" borderId="9" xfId="0" applyFont="1" applyFill="1" applyBorder="1" applyAlignment="1">
      <alignment horizontal="center" wrapText="1"/>
    </xf>
    <xf numFmtId="0" fontId="5" fillId="5" borderId="12" xfId="0" applyFont="1" applyFill="1" applyBorder="1" applyAlignment="1">
      <alignment horizontal="center" wrapText="1"/>
    </xf>
    <xf numFmtId="4" fontId="4" fillId="0" borderId="8" xfId="0" applyNumberFormat="1" applyFont="1" applyBorder="1"/>
    <xf numFmtId="4" fontId="4" fillId="0" borderId="10" xfId="0" applyNumberFormat="1" applyFont="1" applyBorder="1"/>
    <xf numFmtId="49" fontId="7" fillId="0" borderId="0" xfId="0" applyNumberFormat="1" applyFont="1" applyAlignment="1">
      <alignment horizontal="right"/>
    </xf>
    <xf numFmtId="49" fontId="3" fillId="2" borderId="3" xfId="0" applyNumberFormat="1" applyFont="1" applyFill="1" applyBorder="1" applyAlignment="1">
      <alignment horizontal="center"/>
    </xf>
    <xf numFmtId="49" fontId="3" fillId="2" borderId="8" xfId="0" applyNumberFormat="1" applyFont="1" applyFill="1" applyBorder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4" fontId="4" fillId="0" borderId="0" xfId="0" applyNumberFormat="1" applyFont="1" applyFill="1"/>
    <xf numFmtId="0" fontId="5" fillId="8" borderId="9" xfId="0" applyFont="1" applyFill="1" applyBorder="1" applyAlignment="1">
      <alignment horizontal="center" wrapText="1"/>
    </xf>
    <xf numFmtId="0" fontId="5" fillId="8" borderId="11" xfId="0" applyFont="1" applyFill="1" applyBorder="1" applyAlignment="1">
      <alignment horizontal="center" wrapText="1"/>
    </xf>
    <xf numFmtId="0" fontId="5" fillId="2" borderId="17" xfId="0" applyFont="1" applyFill="1" applyBorder="1" applyAlignment="1">
      <alignment horizontal="center" wrapText="1"/>
    </xf>
    <xf numFmtId="0" fontId="8" fillId="2" borderId="21" xfId="0" applyFont="1" applyFill="1" applyBorder="1" applyAlignment="1">
      <alignment horizontal="center" wrapText="1"/>
    </xf>
    <xf numFmtId="0" fontId="3" fillId="5" borderId="22" xfId="0" applyFont="1" applyFill="1" applyBorder="1" applyAlignment="1">
      <alignment horizontal="center"/>
    </xf>
    <xf numFmtId="4" fontId="1" fillId="0" borderId="17" xfId="0" applyNumberFormat="1" applyFont="1" applyBorder="1"/>
    <xf numFmtId="49" fontId="7" fillId="0" borderId="0" xfId="0" applyNumberFormat="1" applyFont="1"/>
    <xf numFmtId="49" fontId="6" fillId="0" borderId="0" xfId="0" applyNumberFormat="1" applyFont="1"/>
    <xf numFmtId="0" fontId="10" fillId="0" borderId="8" xfId="0" applyFont="1" applyFill="1" applyBorder="1" applyAlignment="1">
      <alignment horizontal="left"/>
    </xf>
    <xf numFmtId="0" fontId="11" fillId="2" borderId="3" xfId="0" applyFont="1" applyFill="1" applyBorder="1" applyAlignment="1">
      <alignment horizontal="center" wrapText="1" shrinkToFit="1"/>
    </xf>
    <xf numFmtId="4" fontId="4" fillId="0" borderId="4" xfId="0" applyNumberFormat="1" applyFont="1" applyBorder="1"/>
    <xf numFmtId="4" fontId="4" fillId="0" borderId="9" xfId="0" applyNumberFormat="1" applyFont="1" applyBorder="1"/>
    <xf numFmtId="4" fontId="4" fillId="0" borderId="11" xfId="0" applyNumberFormat="1" applyFont="1" applyBorder="1"/>
    <xf numFmtId="4" fontId="4" fillId="0" borderId="12" xfId="0" applyNumberFormat="1" applyFont="1" applyBorder="1"/>
    <xf numFmtId="4" fontId="12" fillId="0" borderId="3" xfId="0" applyNumberFormat="1" applyFont="1" applyBorder="1"/>
    <xf numFmtId="4" fontId="12" fillId="0" borderId="10" xfId="0" applyNumberFormat="1" applyFont="1" applyBorder="1"/>
    <xf numFmtId="4" fontId="3" fillId="3" borderId="23" xfId="0" applyNumberFormat="1" applyFont="1" applyFill="1" applyBorder="1" applyAlignment="1">
      <alignment horizontal="center" vertical="center" wrapText="1"/>
    </xf>
    <xf numFmtId="4" fontId="3" fillId="3" borderId="24" xfId="0" applyNumberFormat="1" applyFont="1" applyFill="1" applyBorder="1" applyAlignment="1">
      <alignment horizontal="center" wrapText="1"/>
    </xf>
    <xf numFmtId="4" fontId="3" fillId="3" borderId="25" xfId="0" applyNumberFormat="1" applyFont="1" applyFill="1" applyBorder="1" applyAlignment="1">
      <alignment horizontal="center" wrapText="1"/>
    </xf>
    <xf numFmtId="4" fontId="4" fillId="0" borderId="2" xfId="0" applyNumberFormat="1" applyFont="1" applyBorder="1"/>
    <xf numFmtId="4" fontId="4" fillId="0" borderId="15" xfId="0" applyNumberFormat="1" applyFont="1" applyBorder="1"/>
    <xf numFmtId="0" fontId="13" fillId="0" borderId="3" xfId="0" applyFont="1" applyFill="1" applyBorder="1" applyAlignment="1">
      <alignment horizontal="left"/>
    </xf>
    <xf numFmtId="4" fontId="3" fillId="0" borderId="3" xfId="0" applyNumberFormat="1" applyFont="1" applyBorder="1"/>
    <xf numFmtId="4" fontId="4" fillId="0" borderId="27" xfId="0" applyNumberFormat="1" applyFont="1" applyBorder="1"/>
    <xf numFmtId="3" fontId="14" fillId="0" borderId="16" xfId="0" applyNumberFormat="1" applyFont="1" applyFill="1" applyBorder="1"/>
    <xf numFmtId="4" fontId="3" fillId="0" borderId="8" xfId="0" applyNumberFormat="1" applyFont="1" applyBorder="1"/>
    <xf numFmtId="4" fontId="3" fillId="0" borderId="10" xfId="0" applyNumberFormat="1" applyFont="1" applyBorder="1"/>
    <xf numFmtId="4" fontId="3" fillId="0" borderId="0" xfId="0" applyNumberFormat="1" applyFont="1" applyFill="1"/>
    <xf numFmtId="0" fontId="3" fillId="0" borderId="0" xfId="0" applyFont="1"/>
    <xf numFmtId="4" fontId="3" fillId="0" borderId="4" xfId="0" applyNumberFormat="1" applyFont="1" applyBorder="1"/>
    <xf numFmtId="0" fontId="3" fillId="0" borderId="0" xfId="0" applyFont="1" applyFill="1"/>
    <xf numFmtId="4" fontId="3" fillId="0" borderId="1" xfId="0" applyNumberFormat="1" applyFont="1" applyBorder="1"/>
    <xf numFmtId="4" fontId="3" fillId="0" borderId="5" xfId="0" applyNumberFormat="1" applyFont="1" applyBorder="1"/>
    <xf numFmtId="4" fontId="3" fillId="0" borderId="6" xfId="0" applyNumberFormat="1" applyFont="1" applyBorder="1"/>
    <xf numFmtId="4" fontId="4" fillId="0" borderId="8" xfId="0" applyNumberFormat="1" applyFont="1" applyFill="1" applyBorder="1"/>
    <xf numFmtId="4" fontId="4" fillId="0" borderId="3" xfId="0" applyNumberFormat="1" applyFont="1" applyFill="1" applyBorder="1"/>
    <xf numFmtId="4" fontId="3" fillId="0" borderId="3" xfId="0" applyNumberFormat="1" applyFont="1" applyFill="1" applyBorder="1"/>
    <xf numFmtId="0" fontId="3" fillId="8" borderId="22" xfId="0" applyFont="1" applyFill="1" applyBorder="1" applyAlignment="1">
      <alignment horizontal="center"/>
    </xf>
    <xf numFmtId="4" fontId="3" fillId="0" borderId="28" xfId="0" applyNumberFormat="1" applyFont="1" applyBorder="1"/>
    <xf numFmtId="4" fontId="3" fillId="0" borderId="17" xfId="0" applyNumberFormat="1" applyFont="1" applyBorder="1"/>
    <xf numFmtId="0" fontId="1" fillId="5" borderId="29" xfId="0" applyFont="1" applyFill="1" applyBorder="1"/>
    <xf numFmtId="0" fontId="5" fillId="5" borderId="30" xfId="0" applyFont="1" applyFill="1" applyBorder="1" applyAlignment="1">
      <alignment horizontal="center" wrapText="1"/>
    </xf>
    <xf numFmtId="0" fontId="8" fillId="5" borderId="30" xfId="0" applyFont="1" applyFill="1" applyBorder="1" applyAlignment="1">
      <alignment horizontal="center" wrapText="1"/>
    </xf>
    <xf numFmtId="0" fontId="5" fillId="5" borderId="31" xfId="0" applyFont="1" applyFill="1" applyBorder="1" applyAlignment="1">
      <alignment horizontal="center" wrapText="1"/>
    </xf>
    <xf numFmtId="4" fontId="1" fillId="5" borderId="30" xfId="0" applyNumberFormat="1" applyFont="1" applyFill="1" applyBorder="1"/>
    <xf numFmtId="0" fontId="7" fillId="5" borderId="0" xfId="0" applyFont="1" applyFill="1" applyBorder="1" applyAlignment="1">
      <alignment horizontal="right"/>
    </xf>
    <xf numFmtId="4" fontId="3" fillId="5" borderId="0" xfId="0" applyNumberFormat="1" applyFont="1" applyFill="1" applyBorder="1"/>
    <xf numFmtId="49" fontId="3" fillId="2" borderId="21" xfId="0" applyNumberFormat="1" applyFont="1" applyFill="1" applyBorder="1" applyAlignment="1">
      <alignment horizontal="center"/>
    </xf>
    <xf numFmtId="0" fontId="5" fillId="5" borderId="22" xfId="0" applyFont="1" applyFill="1" applyBorder="1" applyAlignment="1">
      <alignment horizontal="center" wrapText="1"/>
    </xf>
    <xf numFmtId="4" fontId="4" fillId="0" borderId="17" xfId="0" applyNumberFormat="1" applyFont="1" applyBorder="1"/>
    <xf numFmtId="4" fontId="4" fillId="0" borderId="0" xfId="0" applyNumberFormat="1" applyFont="1" applyBorder="1"/>
    <xf numFmtId="3" fontId="14" fillId="0" borderId="0" xfId="0" applyNumberFormat="1" applyFont="1" applyFill="1" applyBorder="1"/>
    <xf numFmtId="4" fontId="12" fillId="0" borderId="17" xfId="0" applyNumberFormat="1" applyFont="1" applyBorder="1"/>
    <xf numFmtId="4" fontId="4" fillId="0" borderId="22" xfId="0" applyNumberFormat="1" applyFont="1" applyBorder="1"/>
    <xf numFmtId="4" fontId="4" fillId="9" borderId="3" xfId="0" applyNumberFormat="1" applyFont="1" applyFill="1" applyBorder="1"/>
    <xf numFmtId="49" fontId="4" fillId="9" borderId="17" xfId="0" applyNumberFormat="1" applyFont="1" applyFill="1" applyBorder="1"/>
    <xf numFmtId="4" fontId="3" fillId="9" borderId="0" xfId="0" applyNumberFormat="1" applyFont="1" applyFill="1" applyBorder="1" applyAlignment="1">
      <alignment horizontal="center" wrapText="1"/>
    </xf>
    <xf numFmtId="0" fontId="9" fillId="6" borderId="1" xfId="0" applyFont="1" applyFill="1" applyBorder="1" applyAlignment="1">
      <alignment horizontal="center"/>
    </xf>
    <xf numFmtId="0" fontId="9" fillId="6" borderId="5" xfId="0" applyFont="1" applyFill="1" applyBorder="1" applyAlignment="1">
      <alignment horizontal="center"/>
    </xf>
    <xf numFmtId="0" fontId="9" fillId="6" borderId="20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1" fillId="7" borderId="5" xfId="0" applyFont="1" applyFill="1" applyBorder="1" applyAlignment="1">
      <alignment horizontal="center"/>
    </xf>
    <xf numFmtId="0" fontId="1" fillId="7" borderId="20" xfId="0" applyFont="1" applyFill="1" applyBorder="1" applyAlignment="1">
      <alignment horizontal="center"/>
    </xf>
    <xf numFmtId="0" fontId="3" fillId="6" borderId="13" xfId="0" applyFont="1" applyFill="1" applyBorder="1" applyAlignment="1">
      <alignment horizontal="center"/>
    </xf>
    <xf numFmtId="0" fontId="3" fillId="6" borderId="18" xfId="0" applyFont="1" applyFill="1" applyBorder="1" applyAlignment="1">
      <alignment horizontal="center"/>
    </xf>
    <xf numFmtId="0" fontId="3" fillId="6" borderId="14" xfId="0" applyFont="1" applyFill="1" applyBorder="1" applyAlignment="1">
      <alignment horizontal="center"/>
    </xf>
    <xf numFmtId="0" fontId="15" fillId="0" borderId="0" xfId="0" applyFont="1" applyBorder="1" applyAlignment="1">
      <alignment horizontal="center"/>
    </xf>
    <xf numFmtId="4" fontId="3" fillId="3" borderId="26" xfId="0" applyNumberFormat="1" applyFont="1" applyFill="1" applyBorder="1" applyAlignment="1">
      <alignment horizontal="center" wrapText="1"/>
    </xf>
    <xf numFmtId="4" fontId="3" fillId="3" borderId="19" xfId="0" applyNumberFormat="1" applyFont="1" applyFill="1" applyBorder="1" applyAlignment="1">
      <alignment horizontal="center" wrapText="1"/>
    </xf>
    <xf numFmtId="4" fontId="3" fillId="3" borderId="20" xfId="0" applyNumberFormat="1" applyFont="1" applyFill="1" applyBorder="1" applyAlignment="1">
      <alignment horizontal="center"/>
    </xf>
    <xf numFmtId="4" fontId="3" fillId="3" borderId="14" xfId="0" applyNumberFormat="1" applyFont="1" applyFill="1" applyBorder="1" applyAlignment="1">
      <alignment horizontal="center"/>
    </xf>
    <xf numFmtId="4" fontId="3" fillId="3" borderId="18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C72"/>
  <sheetViews>
    <sheetView tabSelected="1" zoomScale="70" zoomScaleNormal="70" workbookViewId="0">
      <pane xSplit="1" ySplit="5" topLeftCell="B6" activePane="bottomRight" state="frozen"/>
      <selection pane="topRight" activeCell="B1" sqref="B1"/>
      <selection pane="bottomLeft" activeCell="A6" sqref="A6"/>
      <selection pane="bottomRight" sqref="A1:T1"/>
    </sheetView>
  </sheetViews>
  <sheetFormatPr baseColWidth="10" defaultColWidth="11.42578125" defaultRowHeight="13.5"/>
  <cols>
    <col min="1" max="1" width="36.7109375" style="13" customWidth="1"/>
    <col min="2" max="2" width="14.42578125" style="10" customWidth="1"/>
    <col min="3" max="3" width="16.5703125" style="10" customWidth="1"/>
    <col min="4" max="4" width="16" style="10" customWidth="1"/>
    <col min="5" max="5" width="16.42578125" style="10" customWidth="1"/>
    <col min="6" max="6" width="14.85546875" style="10" customWidth="1"/>
    <col min="7" max="7" width="18" style="10" customWidth="1"/>
    <col min="8" max="8" width="15.140625" style="10" bestFit="1" customWidth="1"/>
    <col min="9" max="9" width="3.42578125" style="10" customWidth="1"/>
    <col min="10" max="10" width="18.140625" style="19" customWidth="1"/>
    <col min="11" max="11" width="14.7109375" style="10" customWidth="1"/>
    <col min="12" max="12" width="16.5703125" style="10" customWidth="1"/>
    <col min="13" max="13" width="14.85546875" style="10" customWidth="1"/>
    <col min="14" max="14" width="12.140625" style="19" customWidth="1"/>
    <col min="15" max="15" width="14.85546875" style="19" customWidth="1"/>
    <col min="16" max="16" width="16.85546875" style="10" customWidth="1"/>
    <col min="17" max="17" width="11.42578125" style="10" bestFit="1" customWidth="1"/>
    <col min="18" max="18" width="11.7109375" style="10" customWidth="1"/>
    <col min="19" max="19" width="12.28515625" style="10" customWidth="1"/>
    <col min="20" max="20" width="13.140625" style="10" customWidth="1"/>
    <col min="21" max="21" width="11.42578125" style="31"/>
    <col min="22" max="16384" width="11.42578125" style="10"/>
  </cols>
  <sheetData>
    <row r="1" spans="1:159" ht="18" thickBot="1">
      <c r="A1" s="100" t="s">
        <v>71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</row>
    <row r="2" spans="1:159" s="2" customFormat="1" ht="15.75" thickTop="1">
      <c r="A2" s="1"/>
      <c r="B2" s="91" t="s">
        <v>0</v>
      </c>
      <c r="C2" s="92"/>
      <c r="D2" s="92"/>
      <c r="E2" s="92"/>
      <c r="F2" s="92"/>
      <c r="G2" s="92"/>
      <c r="H2" s="92"/>
      <c r="I2" s="93"/>
      <c r="J2" s="93"/>
      <c r="K2" s="94" t="s">
        <v>1</v>
      </c>
      <c r="L2" s="95"/>
      <c r="M2" s="95"/>
      <c r="N2" s="96"/>
      <c r="O2" s="74"/>
      <c r="P2" s="97" t="s">
        <v>20</v>
      </c>
      <c r="Q2" s="98"/>
      <c r="R2" s="98"/>
      <c r="S2" s="98"/>
      <c r="T2" s="99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  <c r="AL2" s="31"/>
      <c r="AM2" s="31"/>
      <c r="AN2" s="31"/>
      <c r="AO2" s="31"/>
      <c r="AP2" s="31"/>
      <c r="AQ2" s="31"/>
      <c r="AR2" s="31"/>
      <c r="AS2" s="31"/>
      <c r="AT2" s="31"/>
      <c r="AU2" s="31"/>
      <c r="AV2" s="31"/>
      <c r="AW2" s="31"/>
      <c r="AX2" s="31"/>
      <c r="AY2" s="31"/>
      <c r="AZ2" s="31"/>
      <c r="BA2" s="31"/>
      <c r="BB2" s="31"/>
      <c r="BC2" s="31"/>
      <c r="BD2" s="31"/>
      <c r="BE2" s="31"/>
      <c r="BF2" s="31"/>
      <c r="BG2" s="31"/>
      <c r="BH2" s="31"/>
      <c r="BI2" s="31"/>
      <c r="BJ2" s="31"/>
      <c r="BK2" s="31"/>
      <c r="BL2" s="31"/>
      <c r="BM2" s="31"/>
      <c r="BN2" s="31"/>
      <c r="BO2" s="31"/>
      <c r="BP2" s="31"/>
      <c r="BQ2" s="31"/>
      <c r="BR2" s="31"/>
      <c r="BS2" s="31"/>
      <c r="BT2" s="31"/>
      <c r="BU2" s="31"/>
      <c r="BV2" s="31"/>
      <c r="BW2" s="31"/>
      <c r="BX2" s="31"/>
      <c r="BY2" s="31"/>
      <c r="BZ2" s="31"/>
      <c r="CA2" s="31"/>
      <c r="CB2" s="31"/>
      <c r="CC2" s="31"/>
      <c r="CD2" s="31"/>
      <c r="CE2" s="31"/>
      <c r="CF2" s="31"/>
      <c r="CG2" s="31"/>
      <c r="CH2" s="31"/>
      <c r="CI2" s="31"/>
      <c r="CJ2" s="31"/>
      <c r="CK2" s="31"/>
      <c r="CL2" s="31"/>
      <c r="CM2" s="31"/>
      <c r="CN2" s="31"/>
      <c r="CO2" s="31"/>
      <c r="CP2" s="31"/>
      <c r="CQ2" s="31"/>
      <c r="CR2" s="31"/>
      <c r="CS2" s="31"/>
      <c r="CT2" s="31"/>
      <c r="CU2" s="31"/>
      <c r="CV2" s="31"/>
      <c r="CW2" s="31"/>
      <c r="CX2" s="31"/>
      <c r="CY2" s="31"/>
      <c r="CZ2" s="31"/>
      <c r="DA2" s="31"/>
      <c r="DB2" s="31"/>
      <c r="DC2" s="31"/>
      <c r="DD2" s="31"/>
      <c r="DE2" s="31"/>
      <c r="DF2" s="31"/>
      <c r="DG2" s="31"/>
      <c r="DH2" s="31"/>
      <c r="DI2" s="31"/>
      <c r="DJ2" s="31"/>
      <c r="DK2" s="31"/>
      <c r="DL2" s="31"/>
      <c r="DM2" s="31"/>
      <c r="DN2" s="31"/>
      <c r="DO2" s="31"/>
      <c r="DP2" s="31"/>
      <c r="DQ2" s="31"/>
      <c r="DR2" s="31"/>
      <c r="DS2" s="31"/>
      <c r="DT2" s="31"/>
      <c r="DU2" s="31"/>
      <c r="DV2" s="31"/>
      <c r="DW2" s="31"/>
      <c r="DX2" s="31"/>
      <c r="DY2" s="31"/>
      <c r="DZ2" s="31"/>
      <c r="EA2" s="31"/>
      <c r="EB2" s="31"/>
      <c r="EC2" s="31"/>
      <c r="ED2" s="31"/>
      <c r="EE2" s="31"/>
      <c r="EF2" s="31"/>
      <c r="EG2" s="31"/>
      <c r="EH2" s="31"/>
      <c r="EI2" s="31"/>
      <c r="EJ2" s="31"/>
      <c r="EK2" s="31"/>
      <c r="EL2" s="31"/>
      <c r="EM2" s="31"/>
      <c r="EN2" s="31"/>
      <c r="EO2" s="31"/>
      <c r="EP2" s="31"/>
      <c r="EQ2" s="31"/>
      <c r="ER2" s="31"/>
      <c r="ES2" s="31"/>
      <c r="ET2" s="31"/>
      <c r="EU2" s="31"/>
      <c r="EV2" s="31"/>
      <c r="EW2" s="31"/>
      <c r="EX2" s="31"/>
      <c r="EY2" s="31"/>
      <c r="EZ2" s="31"/>
      <c r="FA2" s="31"/>
      <c r="FB2" s="31"/>
      <c r="FC2" s="31"/>
    </row>
    <row r="3" spans="1:159" s="2" customFormat="1" ht="61.5" customHeight="1">
      <c r="A3" s="3" t="s">
        <v>51</v>
      </c>
      <c r="B3" s="4" t="s">
        <v>2</v>
      </c>
      <c r="C3" s="5" t="s">
        <v>3</v>
      </c>
      <c r="D3" s="5" t="s">
        <v>5</v>
      </c>
      <c r="E3" s="5" t="s">
        <v>63</v>
      </c>
      <c r="F3" s="5" t="s">
        <v>6</v>
      </c>
      <c r="G3" s="5" t="s">
        <v>64</v>
      </c>
      <c r="H3" s="5" t="s">
        <v>7</v>
      </c>
      <c r="I3" s="36"/>
      <c r="J3" s="36" t="s">
        <v>9</v>
      </c>
      <c r="K3" s="6" t="s">
        <v>29</v>
      </c>
      <c r="L3" s="5" t="s">
        <v>28</v>
      </c>
      <c r="M3" s="5" t="s">
        <v>21</v>
      </c>
      <c r="N3" s="36" t="s">
        <v>10</v>
      </c>
      <c r="O3" s="75" t="s">
        <v>11</v>
      </c>
      <c r="P3" s="21" t="s">
        <v>17</v>
      </c>
      <c r="Q3" s="36" t="s">
        <v>16</v>
      </c>
      <c r="R3" s="43" t="s">
        <v>4</v>
      </c>
      <c r="S3" s="43" t="s">
        <v>18</v>
      </c>
      <c r="T3" s="22" t="s">
        <v>19</v>
      </c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  <c r="AP3" s="31"/>
      <c r="AQ3" s="31"/>
      <c r="AR3" s="31"/>
      <c r="AS3" s="31"/>
      <c r="AT3" s="31"/>
      <c r="AU3" s="31"/>
      <c r="AV3" s="31"/>
      <c r="AW3" s="31"/>
      <c r="AX3" s="31"/>
      <c r="AY3" s="31"/>
      <c r="AZ3" s="31"/>
      <c r="BA3" s="31"/>
      <c r="BB3" s="31"/>
      <c r="BC3" s="31"/>
      <c r="BD3" s="31"/>
      <c r="BE3" s="31"/>
      <c r="BF3" s="31"/>
      <c r="BG3" s="31"/>
      <c r="BH3" s="31"/>
      <c r="BI3" s="31"/>
      <c r="BJ3" s="31"/>
      <c r="BK3" s="31"/>
      <c r="BL3" s="31"/>
      <c r="BM3" s="31"/>
      <c r="BN3" s="31"/>
      <c r="BO3" s="31"/>
      <c r="BP3" s="31"/>
      <c r="BQ3" s="31"/>
      <c r="BR3" s="31"/>
      <c r="BS3" s="31"/>
      <c r="BT3" s="31"/>
      <c r="BU3" s="31"/>
      <c r="BV3" s="31"/>
      <c r="BW3" s="31"/>
      <c r="BX3" s="31"/>
      <c r="BY3" s="31"/>
      <c r="BZ3" s="31"/>
      <c r="CA3" s="31"/>
      <c r="CB3" s="31"/>
      <c r="CC3" s="31"/>
      <c r="CD3" s="31"/>
      <c r="CE3" s="31"/>
      <c r="CF3" s="31"/>
      <c r="CG3" s="31"/>
      <c r="CH3" s="31"/>
      <c r="CI3" s="31"/>
      <c r="CJ3" s="31"/>
      <c r="CK3" s="31"/>
      <c r="CL3" s="31"/>
      <c r="CM3" s="31"/>
      <c r="CN3" s="31"/>
      <c r="CO3" s="31"/>
      <c r="CP3" s="31"/>
      <c r="CQ3" s="31"/>
      <c r="CR3" s="31"/>
      <c r="CS3" s="31"/>
      <c r="CT3" s="31"/>
      <c r="CU3" s="31"/>
      <c r="CV3" s="31"/>
      <c r="CW3" s="31"/>
      <c r="CX3" s="31"/>
      <c r="CY3" s="31"/>
      <c r="CZ3" s="31"/>
      <c r="DA3" s="31"/>
      <c r="DB3" s="31"/>
      <c r="DC3" s="31"/>
      <c r="DD3" s="31"/>
      <c r="DE3" s="31"/>
      <c r="DF3" s="31"/>
      <c r="DG3" s="31"/>
      <c r="DH3" s="31"/>
      <c r="DI3" s="31"/>
      <c r="DJ3" s="31"/>
      <c r="DK3" s="31"/>
      <c r="DL3" s="31"/>
      <c r="DM3" s="31"/>
      <c r="DN3" s="31"/>
      <c r="DO3" s="31"/>
      <c r="DP3" s="31"/>
      <c r="DQ3" s="31"/>
      <c r="DR3" s="31"/>
      <c r="DS3" s="31"/>
      <c r="DT3" s="31"/>
      <c r="DU3" s="31"/>
      <c r="DV3" s="31"/>
      <c r="DW3" s="31"/>
      <c r="DX3" s="31"/>
      <c r="DY3" s="31"/>
      <c r="DZ3" s="31"/>
      <c r="EA3" s="31"/>
      <c r="EB3" s="31"/>
      <c r="EC3" s="31"/>
      <c r="ED3" s="31"/>
      <c r="EE3" s="31"/>
      <c r="EF3" s="31"/>
      <c r="EG3" s="31"/>
      <c r="EH3" s="31"/>
      <c r="EI3" s="31"/>
      <c r="EJ3" s="31"/>
      <c r="EK3" s="31"/>
      <c r="EL3" s="31"/>
      <c r="EM3" s="31"/>
      <c r="EN3" s="31"/>
      <c r="EO3" s="31"/>
      <c r="EP3" s="31"/>
      <c r="EQ3" s="31"/>
      <c r="ER3" s="31"/>
      <c r="ES3" s="31"/>
      <c r="ET3" s="31"/>
      <c r="EU3" s="31"/>
      <c r="EV3" s="31"/>
      <c r="EW3" s="31"/>
      <c r="EX3" s="31"/>
      <c r="EY3" s="31"/>
      <c r="EZ3" s="31"/>
      <c r="FA3" s="31"/>
      <c r="FB3" s="31"/>
      <c r="FC3" s="31"/>
    </row>
    <row r="4" spans="1:159" s="2" customFormat="1" ht="14.25" customHeight="1">
      <c r="A4" s="3"/>
      <c r="B4" s="29" t="s">
        <v>22</v>
      </c>
      <c r="C4" s="18"/>
      <c r="D4" s="18"/>
      <c r="E4" s="20"/>
      <c r="F4" s="20"/>
      <c r="G4" s="20"/>
      <c r="H4" s="29" t="s">
        <v>67</v>
      </c>
      <c r="I4" s="81"/>
      <c r="J4" s="37"/>
      <c r="K4" s="17"/>
      <c r="L4" s="16"/>
      <c r="M4" s="29" t="s">
        <v>23</v>
      </c>
      <c r="N4" s="37"/>
      <c r="O4" s="76"/>
      <c r="P4" s="30" t="s">
        <v>22</v>
      </c>
      <c r="Q4" s="29" t="s">
        <v>22</v>
      </c>
      <c r="R4" s="29" t="s">
        <v>22</v>
      </c>
      <c r="S4" s="18"/>
      <c r="T4" s="23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31"/>
      <c r="AO4" s="31"/>
      <c r="AP4" s="31"/>
      <c r="AQ4" s="31"/>
      <c r="AR4" s="31"/>
      <c r="AS4" s="31"/>
      <c r="AT4" s="31"/>
      <c r="AU4" s="31"/>
      <c r="AV4" s="31"/>
      <c r="AW4" s="31"/>
      <c r="AX4" s="31"/>
      <c r="AY4" s="31"/>
      <c r="AZ4" s="31"/>
      <c r="BA4" s="31"/>
      <c r="BB4" s="31"/>
      <c r="BC4" s="31"/>
      <c r="BD4" s="31"/>
      <c r="BE4" s="31"/>
      <c r="BF4" s="31"/>
      <c r="BG4" s="31"/>
      <c r="BH4" s="31"/>
      <c r="BI4" s="31"/>
      <c r="BJ4" s="31"/>
      <c r="BK4" s="31"/>
      <c r="BL4" s="31"/>
      <c r="BM4" s="31"/>
      <c r="BN4" s="31"/>
      <c r="BO4" s="31"/>
      <c r="BP4" s="31"/>
      <c r="BQ4" s="31"/>
      <c r="BR4" s="31"/>
      <c r="BS4" s="31"/>
      <c r="BT4" s="31"/>
      <c r="BU4" s="31"/>
      <c r="BV4" s="31"/>
      <c r="BW4" s="31"/>
      <c r="BX4" s="31"/>
      <c r="BY4" s="31"/>
      <c r="BZ4" s="31"/>
      <c r="CA4" s="31"/>
      <c r="CB4" s="31"/>
      <c r="CC4" s="31"/>
      <c r="CD4" s="31"/>
      <c r="CE4" s="31"/>
      <c r="CF4" s="31"/>
      <c r="CG4" s="31"/>
      <c r="CH4" s="31"/>
      <c r="CI4" s="31"/>
      <c r="CJ4" s="31"/>
      <c r="CK4" s="31"/>
      <c r="CL4" s="31"/>
      <c r="CM4" s="31"/>
      <c r="CN4" s="31"/>
      <c r="CO4" s="31"/>
      <c r="CP4" s="31"/>
      <c r="CQ4" s="31"/>
      <c r="CR4" s="31"/>
      <c r="CS4" s="31"/>
      <c r="CT4" s="31"/>
      <c r="CU4" s="31"/>
      <c r="CV4" s="31"/>
      <c r="CW4" s="31"/>
      <c r="CX4" s="31"/>
      <c r="CY4" s="31"/>
      <c r="CZ4" s="31"/>
      <c r="DA4" s="31"/>
      <c r="DB4" s="31"/>
      <c r="DC4" s="31"/>
      <c r="DD4" s="31"/>
      <c r="DE4" s="31"/>
      <c r="DF4" s="31"/>
      <c r="DG4" s="31"/>
      <c r="DH4" s="31"/>
      <c r="DI4" s="31"/>
      <c r="DJ4" s="31"/>
      <c r="DK4" s="31"/>
      <c r="DL4" s="31"/>
      <c r="DM4" s="31"/>
      <c r="DN4" s="31"/>
      <c r="DO4" s="31"/>
      <c r="DP4" s="31"/>
      <c r="DQ4" s="31"/>
      <c r="DR4" s="31"/>
      <c r="DS4" s="31"/>
      <c r="DT4" s="31"/>
      <c r="DU4" s="31"/>
      <c r="DV4" s="31"/>
      <c r="DW4" s="31"/>
      <c r="DX4" s="31"/>
      <c r="DY4" s="31"/>
      <c r="DZ4" s="31"/>
      <c r="EA4" s="31"/>
      <c r="EB4" s="31"/>
      <c r="EC4" s="31"/>
      <c r="ED4" s="31"/>
      <c r="EE4" s="31"/>
      <c r="EF4" s="31"/>
      <c r="EG4" s="31"/>
      <c r="EH4" s="31"/>
      <c r="EI4" s="31"/>
      <c r="EJ4" s="31"/>
      <c r="EK4" s="31"/>
      <c r="EL4" s="31"/>
      <c r="EM4" s="31"/>
      <c r="EN4" s="31"/>
      <c r="EO4" s="31"/>
      <c r="EP4" s="31"/>
      <c r="EQ4" s="31"/>
      <c r="ER4" s="31"/>
      <c r="ES4" s="31"/>
      <c r="ET4" s="31"/>
      <c r="EU4" s="31"/>
      <c r="EV4" s="31"/>
      <c r="EW4" s="31"/>
      <c r="EX4" s="31"/>
      <c r="EY4" s="31"/>
      <c r="EZ4" s="31"/>
      <c r="FA4" s="31"/>
      <c r="FB4" s="31"/>
      <c r="FC4" s="31"/>
    </row>
    <row r="5" spans="1:159" s="9" customFormat="1" ht="23.25" thickBot="1">
      <c r="A5" s="15" t="s">
        <v>12</v>
      </c>
      <c r="B5" s="7" t="s">
        <v>13</v>
      </c>
      <c r="C5" s="8" t="s">
        <v>13</v>
      </c>
      <c r="D5" s="8" t="s">
        <v>13</v>
      </c>
      <c r="E5" s="8" t="s">
        <v>13</v>
      </c>
      <c r="F5" s="8" t="s">
        <v>13</v>
      </c>
      <c r="G5" s="8" t="s">
        <v>13</v>
      </c>
      <c r="H5" s="8" t="s">
        <v>13</v>
      </c>
      <c r="I5" s="82"/>
      <c r="J5" s="38" t="s">
        <v>13</v>
      </c>
      <c r="K5" s="34" t="s">
        <v>13</v>
      </c>
      <c r="L5" s="35" t="s">
        <v>13</v>
      </c>
      <c r="M5" s="35" t="s">
        <v>13</v>
      </c>
      <c r="N5" s="71" t="s">
        <v>13</v>
      </c>
      <c r="O5" s="77" t="s">
        <v>13</v>
      </c>
      <c r="P5" s="24" t="s">
        <v>25</v>
      </c>
      <c r="Q5" s="8" t="s">
        <v>26</v>
      </c>
      <c r="R5" s="8" t="s">
        <v>30</v>
      </c>
      <c r="S5" s="8" t="s">
        <v>25</v>
      </c>
      <c r="T5" s="25" t="s">
        <v>27</v>
      </c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  <c r="AT5" s="32"/>
      <c r="AU5" s="32"/>
      <c r="AV5" s="32"/>
      <c r="AW5" s="32"/>
      <c r="AX5" s="32"/>
      <c r="AY5" s="32"/>
      <c r="AZ5" s="32"/>
      <c r="BA5" s="32"/>
      <c r="BB5" s="32"/>
      <c r="BC5" s="32"/>
      <c r="BD5" s="32"/>
      <c r="BE5" s="32"/>
      <c r="BF5" s="32"/>
      <c r="BG5" s="32"/>
      <c r="BH5" s="32"/>
      <c r="BI5" s="32"/>
      <c r="BJ5" s="32"/>
      <c r="BK5" s="32"/>
      <c r="BL5" s="32"/>
      <c r="BM5" s="32"/>
      <c r="BN5" s="32"/>
      <c r="BO5" s="32"/>
      <c r="BP5" s="32"/>
      <c r="BQ5" s="32"/>
      <c r="BR5" s="32"/>
      <c r="BS5" s="32"/>
      <c r="BT5" s="32"/>
      <c r="BU5" s="32"/>
      <c r="BV5" s="32"/>
      <c r="BW5" s="32"/>
      <c r="BX5" s="32"/>
      <c r="BY5" s="32"/>
      <c r="BZ5" s="32"/>
      <c r="CA5" s="32"/>
      <c r="CB5" s="32"/>
      <c r="CC5" s="32"/>
      <c r="CD5" s="32"/>
      <c r="CE5" s="32"/>
      <c r="CF5" s="32"/>
      <c r="CG5" s="32"/>
      <c r="CH5" s="32"/>
      <c r="CI5" s="32"/>
      <c r="CJ5" s="32"/>
      <c r="CK5" s="32"/>
      <c r="CL5" s="32"/>
      <c r="CM5" s="32"/>
      <c r="CN5" s="32"/>
      <c r="CO5" s="32"/>
      <c r="CP5" s="32"/>
      <c r="CQ5" s="32"/>
      <c r="CR5" s="32"/>
      <c r="CS5" s="32"/>
      <c r="CT5" s="32"/>
      <c r="CU5" s="32"/>
      <c r="CV5" s="32"/>
      <c r="CW5" s="32"/>
      <c r="CX5" s="32"/>
      <c r="CY5" s="32"/>
      <c r="CZ5" s="32"/>
      <c r="DA5" s="32"/>
      <c r="DB5" s="32"/>
      <c r="DC5" s="32"/>
      <c r="DD5" s="32"/>
      <c r="DE5" s="32"/>
      <c r="DF5" s="32"/>
      <c r="DG5" s="32"/>
      <c r="DH5" s="32"/>
      <c r="DI5" s="32"/>
      <c r="DJ5" s="32"/>
      <c r="DK5" s="32"/>
      <c r="DL5" s="32"/>
      <c r="DM5" s="32"/>
      <c r="DN5" s="32"/>
      <c r="DO5" s="32"/>
      <c r="DP5" s="32"/>
      <c r="DQ5" s="32"/>
      <c r="DR5" s="32"/>
      <c r="DS5" s="32"/>
      <c r="DT5" s="32"/>
      <c r="DU5" s="32"/>
      <c r="DV5" s="32"/>
      <c r="DW5" s="32"/>
      <c r="DX5" s="32"/>
      <c r="DY5" s="32"/>
      <c r="DZ5" s="32"/>
      <c r="EA5" s="32"/>
      <c r="EB5" s="32"/>
      <c r="EC5" s="32"/>
      <c r="ED5" s="32"/>
      <c r="EE5" s="32"/>
      <c r="EF5" s="32"/>
      <c r="EG5" s="32"/>
      <c r="EH5" s="32"/>
      <c r="EI5" s="32"/>
      <c r="EJ5" s="32"/>
      <c r="EK5" s="32"/>
      <c r="EL5" s="32"/>
      <c r="EM5" s="32"/>
      <c r="EN5" s="32"/>
      <c r="EO5" s="32"/>
      <c r="EP5" s="32"/>
      <c r="EQ5" s="32"/>
      <c r="ER5" s="32"/>
      <c r="ES5" s="32"/>
      <c r="ET5" s="32"/>
      <c r="EU5" s="32"/>
      <c r="EV5" s="32"/>
      <c r="EW5" s="32"/>
      <c r="EX5" s="32"/>
      <c r="EY5" s="32"/>
      <c r="EZ5" s="32"/>
      <c r="FA5" s="32"/>
      <c r="FB5" s="32"/>
      <c r="FC5" s="32"/>
    </row>
    <row r="6" spans="1:159" s="62" customFormat="1" ht="14.25" thickTop="1">
      <c r="A6" s="42" t="s">
        <v>42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72"/>
      <c r="O6" s="78"/>
      <c r="P6" s="65"/>
      <c r="Q6" s="66"/>
      <c r="R6" s="66"/>
      <c r="S6" s="66"/>
      <c r="T6" s="67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  <c r="AF6" s="64"/>
      <c r="AG6" s="64"/>
      <c r="AH6" s="64"/>
      <c r="AI6" s="64"/>
      <c r="AJ6" s="64"/>
      <c r="AK6" s="64"/>
      <c r="AL6" s="64"/>
    </row>
    <row r="7" spans="1:159">
      <c r="A7" s="11" t="s">
        <v>43</v>
      </c>
      <c r="B7" s="12">
        <v>11252</v>
      </c>
      <c r="C7" s="69">
        <f>192.5+192.5</f>
        <v>385</v>
      </c>
      <c r="D7" s="12">
        <v>26000</v>
      </c>
      <c r="E7" s="12">
        <v>6600</v>
      </c>
      <c r="F7" s="12">
        <v>1320</v>
      </c>
      <c r="G7" s="12">
        <v>6600</v>
      </c>
      <c r="H7" s="12">
        <v>0</v>
      </c>
      <c r="I7" s="83"/>
      <c r="J7" s="39">
        <f>SUM(B7:H7)</f>
        <v>52157</v>
      </c>
      <c r="K7" s="68">
        <f>B7*0.12</f>
        <v>1350.24</v>
      </c>
      <c r="L7" s="69">
        <f>B7*0.03</f>
        <v>337.56</v>
      </c>
      <c r="M7" s="69">
        <v>1237.83</v>
      </c>
      <c r="N7" s="39">
        <f>SUM(K7:M7)</f>
        <v>2925.63</v>
      </c>
      <c r="O7" s="78">
        <f>J7-N7</f>
        <v>49231.37</v>
      </c>
      <c r="P7" s="68">
        <f>B7/30*40</f>
        <v>15002.666666666666</v>
      </c>
      <c r="Q7" s="69">
        <f>B7/30*20</f>
        <v>7501.333333333333</v>
      </c>
      <c r="R7" s="69">
        <v>1417</v>
      </c>
      <c r="S7" s="12">
        <f>D7/30*40</f>
        <v>34666.666666666664</v>
      </c>
      <c r="T7" s="27">
        <f>D7/30*20</f>
        <v>17333.333333333332</v>
      </c>
      <c r="U7" s="33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</row>
    <row r="8" spans="1:159" s="62" customFormat="1">
      <c r="A8" s="42" t="s">
        <v>44</v>
      </c>
      <c r="B8" s="56"/>
      <c r="C8" s="70"/>
      <c r="D8" s="56"/>
      <c r="E8" s="56"/>
      <c r="F8" s="56"/>
      <c r="G8" s="56"/>
      <c r="H8" s="56"/>
      <c r="I8" s="56"/>
      <c r="J8" s="56"/>
      <c r="K8" s="56"/>
      <c r="L8" s="56"/>
      <c r="M8" s="70"/>
      <c r="N8" s="73"/>
      <c r="O8" s="78"/>
      <c r="P8" s="59"/>
      <c r="Q8" s="56"/>
      <c r="R8" s="70"/>
      <c r="S8" s="56"/>
      <c r="T8" s="60"/>
      <c r="U8" s="61"/>
    </row>
    <row r="9" spans="1:159">
      <c r="A9" s="11" t="s">
        <v>43</v>
      </c>
      <c r="B9" s="12">
        <v>11815</v>
      </c>
      <c r="C9" s="69">
        <f>214+214</f>
        <v>428</v>
      </c>
      <c r="D9" s="12">
        <v>28700</v>
      </c>
      <c r="E9" s="12">
        <v>7276</v>
      </c>
      <c r="F9" s="12">
        <v>2110</v>
      </c>
      <c r="G9" s="12">
        <v>7276</v>
      </c>
      <c r="H9" s="12">
        <v>0</v>
      </c>
      <c r="I9" s="83"/>
      <c r="J9" s="39">
        <f>SUM(B9:H9)</f>
        <v>57605</v>
      </c>
      <c r="K9" s="26">
        <f>B9*0.12</f>
        <v>1417.8</v>
      </c>
      <c r="L9" s="12">
        <f>B9*0.03</f>
        <v>354.45</v>
      </c>
      <c r="M9" s="69">
        <v>1544.5</v>
      </c>
      <c r="N9" s="39">
        <f t="shared" ref="N9" si="0">SUM(K9:M9)</f>
        <v>3316.75</v>
      </c>
      <c r="O9" s="78">
        <f>J9-N9</f>
        <v>54288.25</v>
      </c>
      <c r="P9" s="26">
        <f>B9/30*40</f>
        <v>15753.333333333332</v>
      </c>
      <c r="Q9" s="12">
        <f>B9/30*20</f>
        <v>7876.6666666666661</v>
      </c>
      <c r="R9" s="69">
        <v>1548</v>
      </c>
      <c r="S9" s="12">
        <f>D9/30*40</f>
        <v>38266.666666666664</v>
      </c>
      <c r="T9" s="27">
        <f>D9/30*20</f>
        <v>19133.333333333332</v>
      </c>
      <c r="U9" s="33"/>
    </row>
    <row r="10" spans="1:159">
      <c r="A10" s="42" t="s">
        <v>45</v>
      </c>
      <c r="B10" s="56"/>
      <c r="C10" s="56"/>
      <c r="D10" s="56"/>
      <c r="E10" s="56"/>
      <c r="F10" s="56"/>
      <c r="G10" s="56"/>
      <c r="H10" s="56"/>
      <c r="I10" s="56"/>
      <c r="J10" s="56"/>
      <c r="K10" s="59"/>
      <c r="L10" s="56"/>
      <c r="M10" s="70"/>
      <c r="N10" s="73"/>
      <c r="O10" s="78"/>
      <c r="P10" s="56"/>
      <c r="Q10" s="56"/>
      <c r="R10" s="56"/>
      <c r="S10" s="56"/>
      <c r="T10" s="60"/>
      <c r="U10" s="33"/>
    </row>
    <row r="11" spans="1:159">
      <c r="A11" s="11" t="s">
        <v>43</v>
      </c>
      <c r="B11" s="12">
        <v>21498</v>
      </c>
      <c r="C11" s="12">
        <v>467</v>
      </c>
      <c r="D11" s="12">
        <v>28200</v>
      </c>
      <c r="E11" s="12">
        <v>10000</v>
      </c>
      <c r="F11" s="12">
        <v>4000</v>
      </c>
      <c r="G11" s="12">
        <v>3000</v>
      </c>
      <c r="H11" s="88">
        <v>7020</v>
      </c>
      <c r="I11" s="89" t="s">
        <v>65</v>
      </c>
      <c r="J11" s="39">
        <f>SUM(B11:H11)</f>
        <v>74185</v>
      </c>
      <c r="K11" s="26">
        <f t="shared" ref="K11:K13" si="1">B11*0.12</f>
        <v>2579.7599999999998</v>
      </c>
      <c r="L11" s="12">
        <f t="shared" ref="L11:L13" si="2">B11*0.03</f>
        <v>644.93999999999994</v>
      </c>
      <c r="M11" s="12">
        <v>4114.8599999999997</v>
      </c>
      <c r="N11" s="39">
        <f t="shared" ref="N11:N13" si="3">SUM(K11:M11)</f>
        <v>7339.5599999999995</v>
      </c>
      <c r="O11" s="78">
        <f>J11-N11</f>
        <v>66845.440000000002</v>
      </c>
      <c r="P11" s="26">
        <f>B11/30*40</f>
        <v>28664</v>
      </c>
      <c r="Q11" s="12">
        <f>B11/30*20</f>
        <v>14332</v>
      </c>
      <c r="R11" s="12">
        <v>1700</v>
      </c>
      <c r="S11" s="12">
        <f>D11/30*40</f>
        <v>37600</v>
      </c>
      <c r="T11" s="27">
        <f>D11/30*20</f>
        <v>18800</v>
      </c>
      <c r="U11" s="33"/>
    </row>
    <row r="12" spans="1:159">
      <c r="A12" s="42" t="s">
        <v>46</v>
      </c>
      <c r="B12" s="56"/>
      <c r="C12" s="56"/>
      <c r="D12" s="56"/>
      <c r="E12" s="56"/>
      <c r="F12" s="56"/>
      <c r="G12" s="56"/>
      <c r="H12" s="56"/>
      <c r="I12" s="56"/>
      <c r="J12" s="56"/>
      <c r="K12" s="59"/>
      <c r="L12" s="56"/>
      <c r="M12" s="56"/>
      <c r="N12" s="73"/>
      <c r="O12" s="78"/>
      <c r="P12" s="59"/>
      <c r="Q12" s="56"/>
      <c r="R12" s="56"/>
      <c r="S12" s="56"/>
      <c r="T12" s="60"/>
      <c r="U12" s="33"/>
    </row>
    <row r="13" spans="1:159">
      <c r="A13" s="11" t="s">
        <v>43</v>
      </c>
      <c r="B13" s="12">
        <v>23702</v>
      </c>
      <c r="C13" s="12">
        <v>525</v>
      </c>
      <c r="D13" s="12">
        <v>31090</v>
      </c>
      <c r="E13" s="12">
        <v>11575</v>
      </c>
      <c r="F13" s="12">
        <v>4630</v>
      </c>
      <c r="G13" s="12">
        <v>3470</v>
      </c>
      <c r="H13" s="12">
        <v>8000</v>
      </c>
      <c r="I13" s="83"/>
      <c r="J13" s="39">
        <f>SUM(B13:H13)</f>
        <v>82992</v>
      </c>
      <c r="K13" s="26">
        <f t="shared" si="1"/>
        <v>2844.24</v>
      </c>
      <c r="L13" s="12">
        <f t="shared" si="2"/>
        <v>711.06</v>
      </c>
      <c r="M13" s="12">
        <v>5061.34</v>
      </c>
      <c r="N13" s="39">
        <f t="shared" si="3"/>
        <v>8616.64</v>
      </c>
      <c r="O13" s="78">
        <f>J13-N13</f>
        <v>74375.360000000001</v>
      </c>
      <c r="P13" s="26">
        <f t="shared" ref="P13" si="4">B13/30*40</f>
        <v>31602.666666666668</v>
      </c>
      <c r="Q13" s="12">
        <f t="shared" ref="Q13" si="5">B13/30*20</f>
        <v>15801.333333333334</v>
      </c>
      <c r="R13" s="12">
        <v>1700</v>
      </c>
      <c r="S13" s="12">
        <f t="shared" ref="S13" si="6">D13/30*40</f>
        <v>41453.333333333328</v>
      </c>
      <c r="T13" s="27">
        <f t="shared" ref="T13" si="7">D13/30*20</f>
        <v>20726.666666666664</v>
      </c>
      <c r="U13" s="33"/>
    </row>
    <row r="14" spans="1:159" s="62" customFormat="1">
      <c r="A14" s="42" t="s">
        <v>47</v>
      </c>
      <c r="B14" s="56"/>
      <c r="C14" s="56"/>
      <c r="D14" s="56"/>
      <c r="E14" s="56"/>
      <c r="F14" s="56"/>
      <c r="G14" s="56"/>
      <c r="H14" s="56"/>
      <c r="I14" s="73"/>
      <c r="J14" s="39"/>
      <c r="K14" s="59"/>
      <c r="L14" s="56"/>
      <c r="M14" s="56"/>
      <c r="N14" s="39"/>
      <c r="O14" s="78"/>
      <c r="P14" s="59"/>
      <c r="Q14" s="56"/>
      <c r="R14" s="56"/>
      <c r="S14" s="56"/>
      <c r="T14" s="60"/>
      <c r="U14" s="61"/>
    </row>
    <row r="15" spans="1:159">
      <c r="A15" s="11" t="s">
        <v>43</v>
      </c>
      <c r="B15" s="12">
        <v>27437.55</v>
      </c>
      <c r="C15" s="12">
        <v>624</v>
      </c>
      <c r="D15" s="12">
        <v>31090</v>
      </c>
      <c r="E15" s="12">
        <v>11575</v>
      </c>
      <c r="F15" s="12">
        <v>4630</v>
      </c>
      <c r="G15" s="12">
        <v>3470</v>
      </c>
      <c r="H15" s="12">
        <v>8000</v>
      </c>
      <c r="I15" s="83"/>
      <c r="J15" s="39">
        <f>SUM(B15:H15)</f>
        <v>86826.55</v>
      </c>
      <c r="K15" s="26">
        <f t="shared" ref="K15:K19" si="8">B15*0.12</f>
        <v>3292.5059999999999</v>
      </c>
      <c r="L15" s="12">
        <f t="shared" ref="L15:L19" si="9">B15*0.03</f>
        <v>823.12649999999996</v>
      </c>
      <c r="M15" s="12">
        <v>5388.44</v>
      </c>
      <c r="N15" s="39">
        <f t="shared" ref="N15:N19" si="10">SUM(K15:M15)</f>
        <v>9504.0724999999984</v>
      </c>
      <c r="O15" s="78">
        <f>J15-N15</f>
        <v>77322.477500000008</v>
      </c>
      <c r="P15" s="26">
        <f t="shared" ref="P15" si="11">B15/30*40</f>
        <v>36583.399999999994</v>
      </c>
      <c r="Q15" s="12">
        <f t="shared" ref="Q15" si="12">B15/30*20</f>
        <v>18291.699999999997</v>
      </c>
      <c r="R15" s="12">
        <v>1700</v>
      </c>
      <c r="S15" s="12">
        <f t="shared" ref="S15" si="13">D15/30*40</f>
        <v>41453.333333333328</v>
      </c>
      <c r="T15" s="27">
        <f t="shared" ref="T15" si="14">D15/30*20</f>
        <v>20726.666666666664</v>
      </c>
      <c r="U15" s="33"/>
    </row>
    <row r="16" spans="1:159" s="62" customFormat="1">
      <c r="A16" s="42" t="s">
        <v>48</v>
      </c>
      <c r="B16" s="56"/>
      <c r="C16" s="56"/>
      <c r="D16" s="56"/>
      <c r="E16" s="56"/>
      <c r="F16" s="56"/>
      <c r="G16" s="56"/>
      <c r="H16" s="56"/>
      <c r="I16" s="73"/>
      <c r="J16" s="39"/>
      <c r="K16" s="59"/>
      <c r="L16" s="56"/>
      <c r="M16" s="56"/>
      <c r="N16" s="39"/>
      <c r="O16" s="78"/>
      <c r="P16" s="59"/>
      <c r="Q16" s="56"/>
      <c r="R16" s="56"/>
      <c r="S16" s="56"/>
      <c r="T16" s="60"/>
      <c r="U16" s="61"/>
    </row>
    <row r="17" spans="1:21">
      <c r="A17" s="11" t="s">
        <v>43</v>
      </c>
      <c r="B17" s="12">
        <v>32369</v>
      </c>
      <c r="C17" s="12">
        <v>624</v>
      </c>
      <c r="D17" s="12">
        <v>31090</v>
      </c>
      <c r="E17" s="12">
        <v>11575</v>
      </c>
      <c r="F17" s="12">
        <v>4630</v>
      </c>
      <c r="G17" s="12">
        <v>3470</v>
      </c>
      <c r="H17" s="12">
        <v>8000</v>
      </c>
      <c r="I17" s="83"/>
      <c r="J17" s="39">
        <f>SUM(B17:H17)</f>
        <v>91758</v>
      </c>
      <c r="K17" s="26">
        <f t="shared" si="8"/>
        <v>3884.2799999999997</v>
      </c>
      <c r="L17" s="12">
        <f t="shared" si="9"/>
        <v>971.06999999999994</v>
      </c>
      <c r="M17" s="12">
        <v>5764.48</v>
      </c>
      <c r="N17" s="39">
        <f t="shared" si="10"/>
        <v>10619.829999999998</v>
      </c>
      <c r="O17" s="78">
        <f>J17-N17</f>
        <v>81138.17</v>
      </c>
      <c r="P17" s="26">
        <f t="shared" ref="P17" si="15">B17/30*40</f>
        <v>43158.666666666672</v>
      </c>
      <c r="Q17" s="12">
        <f t="shared" ref="Q17" si="16">B17/30*20</f>
        <v>21579.333333333336</v>
      </c>
      <c r="R17" s="12">
        <v>1700</v>
      </c>
      <c r="S17" s="12">
        <f t="shared" ref="S17" si="17">D17/30*40</f>
        <v>41453.333333333328</v>
      </c>
      <c r="T17" s="27">
        <f t="shared" ref="T17" si="18">D17/30*20</f>
        <v>20726.666666666664</v>
      </c>
      <c r="U17" s="33"/>
    </row>
    <row r="18" spans="1:21">
      <c r="A18" s="42" t="s">
        <v>49</v>
      </c>
      <c r="B18" s="56"/>
      <c r="C18" s="56"/>
      <c r="D18" s="56"/>
      <c r="E18" s="56"/>
      <c r="F18" s="56"/>
      <c r="G18" s="56"/>
      <c r="H18" s="56"/>
      <c r="I18" s="56"/>
      <c r="J18" s="56"/>
      <c r="K18" s="59"/>
      <c r="L18" s="56"/>
      <c r="M18" s="56"/>
      <c r="N18" s="39"/>
      <c r="O18" s="78"/>
      <c r="P18" s="59"/>
      <c r="Q18" s="56"/>
      <c r="R18" s="56"/>
      <c r="S18" s="56"/>
      <c r="T18" s="60"/>
      <c r="U18" s="33"/>
    </row>
    <row r="19" spans="1:21">
      <c r="A19" s="11" t="s">
        <v>43</v>
      </c>
      <c r="B19" s="12">
        <v>32369</v>
      </c>
      <c r="C19" s="12">
        <v>624</v>
      </c>
      <c r="D19" s="12">
        <v>31090</v>
      </c>
      <c r="E19" s="12">
        <v>11575</v>
      </c>
      <c r="F19" s="12">
        <v>4630</v>
      </c>
      <c r="G19" s="12">
        <v>3470</v>
      </c>
      <c r="H19" s="12">
        <v>8000</v>
      </c>
      <c r="I19" s="83"/>
      <c r="J19" s="39">
        <f>SUM(B19:H19)</f>
        <v>91758</v>
      </c>
      <c r="K19" s="26">
        <f t="shared" si="8"/>
        <v>3884.2799999999997</v>
      </c>
      <c r="L19" s="12">
        <f t="shared" si="9"/>
        <v>971.06999999999994</v>
      </c>
      <c r="M19" s="12">
        <v>7602.5</v>
      </c>
      <c r="N19" s="39">
        <f t="shared" si="10"/>
        <v>12457.849999999999</v>
      </c>
      <c r="O19" s="78">
        <f>J19-N19</f>
        <v>79300.149999999994</v>
      </c>
      <c r="P19" s="26">
        <f>B19/30*40</f>
        <v>43158.666666666672</v>
      </c>
      <c r="Q19" s="12">
        <f>B19/30*20</f>
        <v>21579.333333333336</v>
      </c>
      <c r="R19" s="12">
        <v>1700</v>
      </c>
      <c r="S19" s="12">
        <f>D19/30*40</f>
        <v>41453.333333333328</v>
      </c>
      <c r="T19" s="27">
        <f>D19/30*20</f>
        <v>20726.666666666664</v>
      </c>
      <c r="U19" s="33"/>
    </row>
    <row r="20" spans="1:21" ht="12.75">
      <c r="A20" s="79" t="s">
        <v>70</v>
      </c>
      <c r="B20" s="80">
        <f>B19*100/B7-100</f>
        <v>187.67330252399574</v>
      </c>
      <c r="C20" s="80">
        <f>C19*100/C7-100</f>
        <v>62.077922077922068</v>
      </c>
      <c r="D20" s="80">
        <f>D19*100/D7-100</f>
        <v>19.57692307692308</v>
      </c>
      <c r="E20" s="80">
        <f>E19*100/E7-100</f>
        <v>75.378787878787875</v>
      </c>
      <c r="F20" s="80">
        <f>F19*100/F7-100</f>
        <v>250.75757575757575</v>
      </c>
      <c r="G20" s="80">
        <f t="shared" ref="G20" si="19">G19*100/G7-100</f>
        <v>-47.424242424242422</v>
      </c>
      <c r="H20" s="80">
        <f>H19*100/H11-100</f>
        <v>13.960113960113958</v>
      </c>
      <c r="I20" s="80"/>
      <c r="J20" s="80">
        <f>J19*100/J7-100</f>
        <v>75.926529516651641</v>
      </c>
      <c r="K20" s="80">
        <f t="shared" ref="K20:T20" si="20">K19*100/K7-100</f>
        <v>187.67330252399574</v>
      </c>
      <c r="L20" s="80">
        <f t="shared" si="20"/>
        <v>187.67330252399574</v>
      </c>
      <c r="M20" s="80">
        <f t="shared" si="20"/>
        <v>514.17965310260706</v>
      </c>
      <c r="N20" s="80">
        <f t="shared" si="20"/>
        <v>325.81768713063502</v>
      </c>
      <c r="O20" s="80">
        <f t="shared" si="20"/>
        <v>61.076464051274598</v>
      </c>
      <c r="P20" s="80">
        <f t="shared" si="20"/>
        <v>187.67330252399574</v>
      </c>
      <c r="Q20" s="80">
        <f t="shared" si="20"/>
        <v>187.67330252399574</v>
      </c>
      <c r="R20" s="80">
        <f t="shared" si="20"/>
        <v>19.971771347918136</v>
      </c>
      <c r="S20" s="80">
        <f t="shared" si="20"/>
        <v>19.57692307692308</v>
      </c>
      <c r="T20" s="80">
        <f t="shared" si="20"/>
        <v>19.57692307692308</v>
      </c>
    </row>
    <row r="21" spans="1:21">
      <c r="A21" s="28" t="s">
        <v>23</v>
      </c>
      <c r="B21" s="10" t="s">
        <v>31</v>
      </c>
    </row>
    <row r="22" spans="1:21">
      <c r="A22" s="40"/>
      <c r="B22" s="10" t="s">
        <v>32</v>
      </c>
    </row>
    <row r="23" spans="1:21">
      <c r="A23" s="41"/>
      <c r="B23" s="10" t="s">
        <v>33</v>
      </c>
    </row>
    <row r="24" spans="1:21">
      <c r="A24" s="28" t="s">
        <v>22</v>
      </c>
      <c r="B24" s="10" t="s">
        <v>34</v>
      </c>
    </row>
    <row r="25" spans="1:21">
      <c r="A25" s="28" t="s">
        <v>24</v>
      </c>
      <c r="B25" s="10" t="s">
        <v>35</v>
      </c>
    </row>
    <row r="26" spans="1:21">
      <c r="A26" s="28" t="s">
        <v>65</v>
      </c>
      <c r="B26" s="10" t="s">
        <v>66</v>
      </c>
    </row>
    <row r="27" spans="1:21">
      <c r="A27" s="28" t="s">
        <v>68</v>
      </c>
      <c r="B27" s="10" t="s">
        <v>69</v>
      </c>
    </row>
    <row r="28" spans="1:21" ht="14.25" thickBot="1">
      <c r="A28" s="28"/>
    </row>
    <row r="29" spans="1:21" ht="35.25" customHeight="1" thickTop="1">
      <c r="A29" s="50" t="s">
        <v>50</v>
      </c>
      <c r="B29" s="51" t="s">
        <v>42</v>
      </c>
      <c r="C29" s="51" t="s">
        <v>44</v>
      </c>
      <c r="D29" s="51" t="s">
        <v>45</v>
      </c>
      <c r="E29" s="51" t="s">
        <v>46</v>
      </c>
      <c r="F29" s="51" t="s">
        <v>47</v>
      </c>
      <c r="G29" s="51" t="s">
        <v>48</v>
      </c>
      <c r="H29" s="52" t="s">
        <v>49</v>
      </c>
      <c r="I29" s="90"/>
    </row>
    <row r="30" spans="1:21" ht="12.75">
      <c r="A30" s="55" t="s">
        <v>52</v>
      </c>
      <c r="B30" s="44">
        <v>2640</v>
      </c>
      <c r="C30" s="44">
        <v>2770</v>
      </c>
      <c r="D30" s="44">
        <v>2910</v>
      </c>
      <c r="E30" s="44">
        <v>3370</v>
      </c>
      <c r="F30" s="44">
        <v>10000</v>
      </c>
      <c r="G30" s="44">
        <v>10000</v>
      </c>
      <c r="H30" s="57">
        <v>10000</v>
      </c>
      <c r="I30" s="84"/>
    </row>
    <row r="31" spans="1:21" ht="12.75">
      <c r="A31" s="55" t="s">
        <v>53</v>
      </c>
      <c r="B31" s="12">
        <v>1980</v>
      </c>
      <c r="C31" s="12">
        <v>2080</v>
      </c>
      <c r="D31" s="12">
        <v>2190</v>
      </c>
      <c r="E31" s="12">
        <v>2536</v>
      </c>
      <c r="F31" s="12">
        <v>2663</v>
      </c>
      <c r="G31" s="12">
        <v>2663</v>
      </c>
      <c r="H31" s="27">
        <v>2663</v>
      </c>
      <c r="I31" s="84"/>
    </row>
    <row r="32" spans="1:21" ht="12.75">
      <c r="A32" s="55" t="s">
        <v>54</v>
      </c>
      <c r="B32" s="12">
        <v>1980</v>
      </c>
      <c r="C32" s="12">
        <v>2080</v>
      </c>
      <c r="D32" s="12">
        <v>2190</v>
      </c>
      <c r="E32" s="12">
        <v>2536</v>
      </c>
      <c r="F32" s="12">
        <v>2663</v>
      </c>
      <c r="G32" s="12">
        <v>2663</v>
      </c>
      <c r="H32" s="27">
        <v>2663</v>
      </c>
      <c r="I32" s="84"/>
    </row>
    <row r="33" spans="1:16" ht="12.75">
      <c r="A33" s="55" t="s">
        <v>55</v>
      </c>
      <c r="B33" s="12">
        <v>1980</v>
      </c>
      <c r="C33" s="12">
        <v>2080</v>
      </c>
      <c r="D33" s="12">
        <v>2190</v>
      </c>
      <c r="E33" s="12">
        <v>2536</v>
      </c>
      <c r="F33" s="12">
        <v>4000</v>
      </c>
      <c r="G33" s="12">
        <v>4000</v>
      </c>
      <c r="H33" s="27">
        <v>4000</v>
      </c>
      <c r="I33" s="84"/>
    </row>
    <row r="34" spans="1:16" ht="12.75">
      <c r="A34" s="55" t="s">
        <v>56</v>
      </c>
      <c r="B34" s="12">
        <v>1980</v>
      </c>
      <c r="C34" s="12">
        <v>2080</v>
      </c>
      <c r="D34" s="12">
        <v>2190</v>
      </c>
      <c r="E34" s="12">
        <v>2536</v>
      </c>
      <c r="F34" s="12">
        <v>4000</v>
      </c>
      <c r="G34" s="12">
        <v>4000</v>
      </c>
      <c r="H34" s="27">
        <v>4000</v>
      </c>
      <c r="I34" s="84"/>
    </row>
    <row r="35" spans="1:16" ht="12.75">
      <c r="A35" s="55" t="s">
        <v>57</v>
      </c>
      <c r="B35" s="54"/>
      <c r="C35" s="12"/>
      <c r="D35" s="54"/>
      <c r="E35" s="12"/>
      <c r="F35" s="54"/>
      <c r="G35" s="54"/>
      <c r="H35" s="27">
        <v>2663</v>
      </c>
      <c r="I35" s="84"/>
    </row>
    <row r="36" spans="1:16" ht="12.75">
      <c r="A36" s="55" t="s">
        <v>58</v>
      </c>
      <c r="B36" s="54"/>
      <c r="C36" s="12"/>
      <c r="D36" s="54"/>
      <c r="E36" s="12"/>
      <c r="F36" s="54"/>
      <c r="G36" s="54"/>
      <c r="H36" s="27">
        <v>2663</v>
      </c>
      <c r="I36" s="84"/>
    </row>
    <row r="37" spans="1:16" ht="12.75">
      <c r="A37" s="55" t="s">
        <v>59</v>
      </c>
      <c r="B37" s="54"/>
      <c r="C37" s="54"/>
      <c r="D37" s="54"/>
      <c r="E37" s="12"/>
      <c r="F37" s="54"/>
      <c r="G37" s="54"/>
      <c r="H37" s="27">
        <v>2663</v>
      </c>
      <c r="I37" s="84"/>
    </row>
    <row r="38" spans="1:16" ht="12.75">
      <c r="A38" s="55" t="s">
        <v>60</v>
      </c>
      <c r="B38" s="54"/>
      <c r="C38" s="54"/>
      <c r="D38" s="54"/>
      <c r="E38" s="54"/>
      <c r="F38" s="54"/>
      <c r="G38" s="54"/>
      <c r="H38" s="27">
        <v>2663</v>
      </c>
      <c r="I38" s="84"/>
    </row>
    <row r="39" spans="1:16" ht="12.75">
      <c r="A39" s="53" t="s">
        <v>61</v>
      </c>
      <c r="B39" s="54">
        <v>1980</v>
      </c>
      <c r="C39" s="12">
        <v>2080</v>
      </c>
      <c r="D39" s="54">
        <v>2190</v>
      </c>
      <c r="E39" s="12">
        <v>2536</v>
      </c>
      <c r="F39" s="54">
        <v>2663</v>
      </c>
      <c r="G39" s="54">
        <v>2663</v>
      </c>
      <c r="H39" s="58"/>
      <c r="I39" s="85"/>
    </row>
    <row r="40" spans="1:16" ht="12.75">
      <c r="A40" s="53" t="s">
        <v>61</v>
      </c>
      <c r="B40" s="54">
        <v>1980</v>
      </c>
      <c r="C40" s="12">
        <v>2080</v>
      </c>
      <c r="D40" s="54">
        <v>2190</v>
      </c>
      <c r="E40" s="12">
        <v>2536</v>
      </c>
      <c r="F40" s="54">
        <v>2663</v>
      </c>
      <c r="G40" s="54">
        <v>2663</v>
      </c>
      <c r="H40" s="27"/>
      <c r="I40" s="84"/>
    </row>
    <row r="41" spans="1:16" thickBot="1">
      <c r="A41" s="45"/>
      <c r="B41" s="46"/>
      <c r="C41" s="46"/>
      <c r="D41" s="46"/>
      <c r="E41" s="46"/>
      <c r="F41" s="46"/>
      <c r="G41" s="46"/>
      <c r="H41" s="47"/>
      <c r="I41" s="84"/>
    </row>
    <row r="42" spans="1:16" ht="15" thickTop="1" thickBot="1"/>
    <row r="43" spans="1:16" ht="26.25" customHeight="1" thickTop="1">
      <c r="A43" s="101" t="s">
        <v>40</v>
      </c>
      <c r="B43" s="103" t="s">
        <v>42</v>
      </c>
      <c r="C43" s="104"/>
      <c r="D43" s="103" t="s">
        <v>44</v>
      </c>
      <c r="E43" s="104"/>
      <c r="F43" s="103" t="s">
        <v>45</v>
      </c>
      <c r="G43" s="104"/>
      <c r="H43" s="103" t="s">
        <v>46</v>
      </c>
      <c r="I43" s="105"/>
      <c r="J43" s="104"/>
      <c r="K43" s="103" t="s">
        <v>47</v>
      </c>
      <c r="L43" s="104"/>
      <c r="M43" s="103" t="s">
        <v>48</v>
      </c>
      <c r="N43" s="104"/>
      <c r="O43" s="103" t="s">
        <v>49</v>
      </c>
      <c r="P43" s="104"/>
    </row>
    <row r="44" spans="1:16" ht="15" customHeight="1">
      <c r="A44" s="102"/>
      <c r="B44" s="48" t="s">
        <v>8</v>
      </c>
      <c r="C44" s="49" t="s">
        <v>41</v>
      </c>
      <c r="D44" s="48" t="s">
        <v>8</v>
      </c>
      <c r="E44" s="49" t="s">
        <v>41</v>
      </c>
      <c r="F44" s="48" t="s">
        <v>8</v>
      </c>
      <c r="G44" s="49" t="s">
        <v>41</v>
      </c>
      <c r="H44" s="48" t="s">
        <v>8</v>
      </c>
      <c r="I44" s="86"/>
      <c r="J44" s="49" t="s">
        <v>41</v>
      </c>
      <c r="K44" s="48" t="s">
        <v>8</v>
      </c>
      <c r="L44" s="49" t="s">
        <v>41</v>
      </c>
      <c r="M44" s="48" t="s">
        <v>8</v>
      </c>
      <c r="N44" s="49" t="s">
        <v>41</v>
      </c>
      <c r="O44" s="48" t="s">
        <v>8</v>
      </c>
      <c r="P44" s="49" t="s">
        <v>41</v>
      </c>
    </row>
    <row r="45" spans="1:16" ht="11.25">
      <c r="A45" s="26" t="s">
        <v>37</v>
      </c>
      <c r="B45" s="12">
        <v>13200</v>
      </c>
      <c r="C45" s="27">
        <v>6600</v>
      </c>
      <c r="D45" s="12">
        <v>14560</v>
      </c>
      <c r="E45" s="27">
        <v>7280</v>
      </c>
      <c r="F45" s="12">
        <v>26208</v>
      </c>
      <c r="G45" s="27">
        <v>7280</v>
      </c>
      <c r="H45" s="12">
        <v>35154</v>
      </c>
      <c r="I45" s="83"/>
      <c r="J45" s="27">
        <v>10474</v>
      </c>
      <c r="K45" s="12">
        <v>30000</v>
      </c>
      <c r="L45" s="27">
        <v>10500</v>
      </c>
      <c r="M45" s="12">
        <v>30000</v>
      </c>
      <c r="N45" s="27">
        <v>6164</v>
      </c>
      <c r="O45" s="12">
        <v>48160</v>
      </c>
      <c r="P45" s="27">
        <v>14878</v>
      </c>
    </row>
    <row r="46" spans="1:16" ht="11.25">
      <c r="A46" s="26" t="s">
        <v>36</v>
      </c>
      <c r="B46" s="12">
        <v>16500</v>
      </c>
      <c r="C46" s="27">
        <v>8250</v>
      </c>
      <c r="D46" s="12">
        <v>18200</v>
      </c>
      <c r="E46" s="27">
        <v>9100</v>
      </c>
      <c r="F46" s="12">
        <v>32760</v>
      </c>
      <c r="G46" s="27">
        <v>9100</v>
      </c>
      <c r="H46" s="12">
        <v>42739</v>
      </c>
      <c r="I46" s="83"/>
      <c r="J46" s="27">
        <v>12127</v>
      </c>
      <c r="K46" s="12">
        <v>59850</v>
      </c>
      <c r="L46" s="27">
        <v>15000</v>
      </c>
      <c r="M46" s="12">
        <v>51226</v>
      </c>
      <c r="N46" s="27">
        <v>19090</v>
      </c>
      <c r="O46" s="12">
        <v>15050</v>
      </c>
      <c r="P46" s="27">
        <v>4650</v>
      </c>
    </row>
    <row r="47" spans="1:16" ht="11.25">
      <c r="A47" s="26" t="s">
        <v>38</v>
      </c>
      <c r="B47" s="12"/>
      <c r="C47" s="27"/>
      <c r="D47" s="12"/>
      <c r="E47" s="27"/>
      <c r="F47" s="12"/>
      <c r="G47" s="27"/>
      <c r="H47" s="12">
        <v>19985</v>
      </c>
      <c r="I47" s="83"/>
      <c r="J47" s="27"/>
      <c r="K47" s="12">
        <v>12600</v>
      </c>
      <c r="L47" s="27">
        <v>2680</v>
      </c>
      <c r="M47" s="12">
        <v>9065</v>
      </c>
      <c r="N47" s="27">
        <v>2642</v>
      </c>
      <c r="O47" s="12">
        <v>9030</v>
      </c>
      <c r="P47" s="27">
        <v>2790</v>
      </c>
    </row>
    <row r="48" spans="1:16" ht="11.25">
      <c r="A48" s="26" t="s">
        <v>39</v>
      </c>
      <c r="B48" s="12"/>
      <c r="C48" s="27"/>
      <c r="D48" s="12">
        <v>7280</v>
      </c>
      <c r="E48" s="27">
        <v>3640</v>
      </c>
      <c r="F48" s="12">
        <v>13104</v>
      </c>
      <c r="G48" s="27">
        <v>3640</v>
      </c>
      <c r="H48" s="12"/>
      <c r="I48" s="83"/>
      <c r="J48" s="27"/>
      <c r="K48" s="12"/>
      <c r="L48" s="27"/>
      <c r="M48" s="12"/>
      <c r="N48" s="27"/>
      <c r="O48" s="12">
        <v>6017</v>
      </c>
      <c r="P48" s="27">
        <v>1859</v>
      </c>
    </row>
    <row r="49" spans="1:16" ht="11.25">
      <c r="A49" s="26" t="s">
        <v>62</v>
      </c>
      <c r="B49" s="12">
        <v>9900</v>
      </c>
      <c r="C49" s="27">
        <v>4950</v>
      </c>
      <c r="D49" s="12">
        <v>7280</v>
      </c>
      <c r="E49" s="27">
        <v>3640</v>
      </c>
      <c r="F49" s="12">
        <v>13104</v>
      </c>
      <c r="G49" s="27">
        <v>3640</v>
      </c>
      <c r="H49" s="12"/>
      <c r="I49" s="83"/>
      <c r="J49" s="27"/>
      <c r="K49" s="12"/>
      <c r="L49" s="27"/>
      <c r="M49" s="12"/>
      <c r="N49" s="27"/>
      <c r="O49" s="12"/>
      <c r="P49" s="27"/>
    </row>
    <row r="50" spans="1:16" ht="11.25">
      <c r="A50" s="26" t="s">
        <v>14</v>
      </c>
      <c r="B50" s="12"/>
      <c r="C50" s="27"/>
      <c r="D50" s="12"/>
      <c r="E50" s="27"/>
      <c r="F50" s="12"/>
      <c r="G50" s="27"/>
      <c r="H50" s="12"/>
      <c r="I50" s="83"/>
      <c r="J50" s="27"/>
      <c r="K50" s="12"/>
      <c r="L50" s="27"/>
      <c r="M50" s="12"/>
      <c r="N50" s="27"/>
      <c r="O50" s="12">
        <v>6017</v>
      </c>
      <c r="P50" s="27">
        <v>1859</v>
      </c>
    </row>
    <row r="51" spans="1:16" ht="12" thickBot="1">
      <c r="A51" s="45" t="s">
        <v>15</v>
      </c>
      <c r="B51" s="46"/>
      <c r="C51" s="47"/>
      <c r="D51" s="46"/>
      <c r="E51" s="47"/>
      <c r="F51" s="46"/>
      <c r="G51" s="47"/>
      <c r="H51" s="46"/>
      <c r="I51" s="87"/>
      <c r="J51" s="47"/>
      <c r="K51" s="46"/>
      <c r="L51" s="47"/>
      <c r="M51" s="46"/>
      <c r="N51" s="47"/>
      <c r="O51" s="46">
        <v>6017</v>
      </c>
      <c r="P51" s="47">
        <v>1859</v>
      </c>
    </row>
    <row r="52" spans="1:16" ht="14.25" thickTop="1">
      <c r="A52" s="14"/>
    </row>
    <row r="53" spans="1:16">
      <c r="A53" s="14"/>
    </row>
    <row r="54" spans="1:16">
      <c r="A54" s="14"/>
    </row>
    <row r="55" spans="1:16">
      <c r="A55" s="14"/>
    </row>
    <row r="56" spans="1:16">
      <c r="A56" s="14"/>
    </row>
    <row r="57" spans="1:16">
      <c r="A57" s="14"/>
    </row>
    <row r="58" spans="1:16">
      <c r="A58" s="14"/>
    </row>
    <row r="59" spans="1:16">
      <c r="A59" s="14"/>
    </row>
    <row r="60" spans="1:16">
      <c r="A60" s="14"/>
    </row>
    <row r="61" spans="1:16">
      <c r="A61" s="14"/>
    </row>
    <row r="62" spans="1:16">
      <c r="A62" s="14"/>
    </row>
    <row r="63" spans="1:16">
      <c r="A63" s="14"/>
    </row>
    <row r="64" spans="1:16">
      <c r="A64" s="14"/>
    </row>
    <row r="65" spans="1:1">
      <c r="A65" s="14"/>
    </row>
    <row r="66" spans="1:1">
      <c r="A66" s="14"/>
    </row>
    <row r="67" spans="1:1">
      <c r="A67" s="14"/>
    </row>
    <row r="68" spans="1:1">
      <c r="A68" s="14"/>
    </row>
    <row r="69" spans="1:1">
      <c r="A69" s="14"/>
    </row>
    <row r="70" spans="1:1">
      <c r="A70" s="14"/>
    </row>
    <row r="71" spans="1:1">
      <c r="A71" s="14"/>
    </row>
    <row r="72" spans="1:1">
      <c r="A72" s="14"/>
    </row>
  </sheetData>
  <mergeCells count="12">
    <mergeCell ref="B2:J2"/>
    <mergeCell ref="K2:N2"/>
    <mergeCell ref="P2:T2"/>
    <mergeCell ref="A1:T1"/>
    <mergeCell ref="A43:A44"/>
    <mergeCell ref="B43:C43"/>
    <mergeCell ref="D43:E43"/>
    <mergeCell ref="F43:G43"/>
    <mergeCell ref="H43:J43"/>
    <mergeCell ref="K43:L43"/>
    <mergeCell ref="M43:N43"/>
    <mergeCell ref="O43:P43"/>
  </mergeCells>
  <printOptions horizontalCentered="1" verticalCentered="1"/>
  <pageMargins left="0.25" right="0.25" top="0.75" bottom="0.75" header="0.3" footer="0.3"/>
  <pageSetup paperSize="5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PERCEPCIONES DIPUTADOS LEG.</vt:lpstr>
      <vt:lpstr>'PERCEPCIONES DIPUTADOS LEG.'!Área_de_impresión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Juana Mireya Ortega Melendez</dc:creator>
  <cp:lastModifiedBy>jfuentecilla</cp:lastModifiedBy>
  <cp:revision/>
  <cp:lastPrinted>2017-10-09T19:43:18Z</cp:lastPrinted>
  <dcterms:created xsi:type="dcterms:W3CDTF">2016-11-25T23:45:39Z</dcterms:created>
  <dcterms:modified xsi:type="dcterms:W3CDTF">2017-10-09T19:45:01Z</dcterms:modified>
</cp:coreProperties>
</file>