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20730" windowHeight="9495"/>
  </bookViews>
  <sheets>
    <sheet name="PERSONAL H. CONGRESO DEL ESTADO" sheetId="2" r:id="rId1"/>
    <sheet name="BONOS SINDICALIZADOS" sheetId="3" r:id="rId2"/>
    <sheet name="Hoja1" sheetId="4" r:id="rId3"/>
  </sheets>
  <definedNames>
    <definedName name="_xlnm.Print_Titles" localSheetId="0">'PERSONAL H. CONGRESO DEL ESTADO'!$1:$5</definedName>
  </definedNames>
  <calcPr calcId="125725"/>
</workbook>
</file>

<file path=xl/calcChain.xml><?xml version="1.0" encoding="utf-8"?>
<calcChain xmlns="http://schemas.openxmlformats.org/spreadsheetml/2006/main">
  <c r="T35" i="2"/>
  <c r="T34"/>
  <c r="T18"/>
  <c r="T15"/>
  <c r="T11"/>
  <c r="N46"/>
  <c r="N45"/>
  <c r="N44"/>
  <c r="N42"/>
  <c r="N41"/>
  <c r="N38"/>
  <c r="N37"/>
  <c r="N36"/>
  <c r="N33"/>
  <c r="N32"/>
  <c r="N30"/>
  <c r="N29"/>
  <c r="N27"/>
  <c r="N26"/>
  <c r="N25"/>
  <c r="N24"/>
  <c r="N22"/>
  <c r="N20"/>
  <c r="N19"/>
  <c r="N17"/>
  <c r="N16"/>
  <c r="N14"/>
  <c r="N13"/>
  <c r="N12"/>
  <c r="N9"/>
  <c r="N8"/>
  <c r="N43"/>
  <c r="N40"/>
  <c r="N39"/>
  <c r="N35"/>
  <c r="N34"/>
  <c r="N31"/>
  <c r="N28"/>
  <c r="N23"/>
  <c r="N21"/>
  <c r="N18"/>
  <c r="N15"/>
  <c r="N11"/>
  <c r="N10"/>
  <c r="N7"/>
  <c r="N6"/>
  <c r="O30"/>
  <c r="O32"/>
  <c r="O33"/>
  <c r="O36"/>
  <c r="O37"/>
  <c r="O38"/>
  <c r="O41"/>
  <c r="O42"/>
  <c r="O44"/>
  <c r="O45"/>
  <c r="O46"/>
  <c r="O12"/>
  <c r="O13"/>
  <c r="O14"/>
  <c r="O16"/>
  <c r="O17"/>
  <c r="O19"/>
  <c r="O20"/>
  <c r="O22"/>
  <c r="O24"/>
  <c r="O25"/>
  <c r="O26"/>
  <c r="O27"/>
  <c r="O29"/>
  <c r="O8"/>
  <c r="Q6"/>
  <c r="T6" s="1"/>
  <c r="Q7"/>
  <c r="T7" s="1"/>
  <c r="Q10"/>
  <c r="T10" s="1"/>
  <c r="Q21"/>
  <c r="T21" s="1"/>
  <c r="Q23"/>
  <c r="T23" s="1"/>
  <c r="Q28"/>
  <c r="T28" s="1"/>
  <c r="Q31"/>
  <c r="T31" s="1"/>
  <c r="Q39"/>
  <c r="T39" s="1"/>
  <c r="Q40"/>
  <c r="T40" s="1"/>
  <c r="Q43"/>
  <c r="T43" s="1"/>
  <c r="Q8"/>
  <c r="Q9"/>
  <c r="Q12"/>
  <c r="Q13"/>
  <c r="Q14"/>
  <c r="Q16"/>
  <c r="Q17"/>
  <c r="Q19"/>
  <c r="Q20"/>
  <c r="Q22"/>
  <c r="Q24"/>
  <c r="Q25"/>
  <c r="Q26"/>
  <c r="Q27"/>
  <c r="Q29"/>
  <c r="Q30"/>
  <c r="Q32"/>
  <c r="Q33"/>
  <c r="Q36"/>
  <c r="Q37"/>
  <c r="Q38"/>
  <c r="Q41"/>
  <c r="Q42"/>
  <c r="Q44"/>
  <c r="Q45"/>
  <c r="Q46"/>
  <c r="Z6"/>
  <c r="Z7"/>
  <c r="Z10"/>
  <c r="Z11"/>
  <c r="Z15"/>
  <c r="Z18"/>
  <c r="Z21"/>
  <c r="Z23"/>
  <c r="Z28"/>
  <c r="Z31"/>
  <c r="Z34"/>
  <c r="Z35"/>
  <c r="Z39"/>
  <c r="Z40"/>
  <c r="Z43"/>
  <c r="Z8"/>
  <c r="Z9"/>
  <c r="Z12"/>
  <c r="Z13"/>
  <c r="Z14"/>
  <c r="Z16"/>
  <c r="Z17"/>
  <c r="Z19"/>
  <c r="Z20"/>
  <c r="Z22"/>
  <c r="Z24"/>
  <c r="Z25"/>
  <c r="Z26"/>
  <c r="Z27"/>
  <c r="Z29"/>
  <c r="Z30"/>
  <c r="Z32"/>
  <c r="Z33"/>
  <c r="Z36"/>
  <c r="Z37"/>
  <c r="Z38"/>
  <c r="Z41"/>
  <c r="Z42"/>
  <c r="Z44"/>
  <c r="Z45"/>
  <c r="Z46"/>
  <c r="Y6"/>
  <c r="Y7"/>
  <c r="Y10"/>
  <c r="Y11"/>
  <c r="Y15"/>
  <c r="Y18"/>
  <c r="Y21"/>
  <c r="Y23"/>
  <c r="Y28"/>
  <c r="Y31"/>
  <c r="Y34"/>
  <c r="Y35"/>
  <c r="Y39"/>
  <c r="Y40"/>
  <c r="Y43"/>
  <c r="Y8"/>
  <c r="Y9"/>
  <c r="Y12"/>
  <c r="Y13"/>
  <c r="Y14"/>
  <c r="Y16"/>
  <c r="Y17"/>
  <c r="Y19"/>
  <c r="Y20"/>
  <c r="Y22"/>
  <c r="Y24"/>
  <c r="Y25"/>
  <c r="Y26"/>
  <c r="Y27"/>
  <c r="Y29"/>
  <c r="Y30"/>
  <c r="Y32"/>
  <c r="Y33"/>
  <c r="Y36"/>
  <c r="Y37"/>
  <c r="Y38"/>
  <c r="Y41"/>
  <c r="Y42"/>
  <c r="Y44"/>
  <c r="Y45"/>
  <c r="Y46"/>
  <c r="X6"/>
  <c r="X7"/>
  <c r="X10"/>
  <c r="X11"/>
  <c r="X15"/>
  <c r="X18"/>
  <c r="X21"/>
  <c r="X23"/>
  <c r="X28"/>
  <c r="X31"/>
  <c r="X34"/>
  <c r="X35"/>
  <c r="X39"/>
  <c r="X40"/>
  <c r="X43"/>
  <c r="X8"/>
  <c r="X9"/>
  <c r="X12"/>
  <c r="X13"/>
  <c r="X14"/>
  <c r="X16"/>
  <c r="X17"/>
  <c r="X19"/>
  <c r="X20"/>
  <c r="X22"/>
  <c r="X24"/>
  <c r="X25"/>
  <c r="X26"/>
  <c r="X27"/>
  <c r="X29"/>
  <c r="X30"/>
  <c r="X32"/>
  <c r="X33"/>
  <c r="X36"/>
  <c r="X37"/>
  <c r="X38"/>
  <c r="X41"/>
  <c r="X42"/>
  <c r="X44"/>
  <c r="X45"/>
  <c r="X46"/>
  <c r="W6"/>
  <c r="W7"/>
  <c r="W10"/>
  <c r="W11"/>
  <c r="W15"/>
  <c r="W18"/>
  <c r="W21"/>
  <c r="W23"/>
  <c r="W28"/>
  <c r="W31"/>
  <c r="W34"/>
  <c r="W35"/>
  <c r="W39"/>
  <c r="W40"/>
  <c r="W43"/>
  <c r="W8"/>
  <c r="W9"/>
  <c r="W12"/>
  <c r="W13"/>
  <c r="W14"/>
  <c r="W16"/>
  <c r="W17"/>
  <c r="W19"/>
  <c r="W20"/>
  <c r="W22"/>
  <c r="W24"/>
  <c r="W25"/>
  <c r="W26"/>
  <c r="W27"/>
  <c r="W29"/>
  <c r="W30"/>
  <c r="W32"/>
  <c r="W33"/>
  <c r="W36"/>
  <c r="W37"/>
  <c r="W38"/>
  <c r="W41"/>
  <c r="W42"/>
  <c r="W44"/>
  <c r="W45"/>
  <c r="W46"/>
  <c r="P9"/>
  <c r="T9" l="1"/>
  <c r="U9" s="1"/>
  <c r="U18"/>
  <c r="U15"/>
  <c r="T8"/>
  <c r="U8" s="1"/>
  <c r="T27"/>
  <c r="U27" s="1"/>
  <c r="T26"/>
  <c r="U26" s="1"/>
  <c r="T24"/>
  <c r="U24" s="1"/>
  <c r="T20"/>
  <c r="U20" s="1"/>
  <c r="T17"/>
  <c r="U17" s="1"/>
  <c r="T14"/>
  <c r="U14" s="1"/>
  <c r="T12"/>
  <c r="U12" s="1"/>
  <c r="U28"/>
  <c r="T46"/>
  <c r="U46" s="1"/>
  <c r="T44"/>
  <c r="T41"/>
  <c r="U41" s="1"/>
  <c r="T38"/>
  <c r="U38" s="1"/>
  <c r="T36"/>
  <c r="U36" s="1"/>
  <c r="T32"/>
  <c r="U32" s="1"/>
  <c r="U23"/>
  <c r="U39"/>
  <c r="U43"/>
  <c r="U21"/>
  <c r="U40"/>
  <c r="T29"/>
  <c r="U29" s="1"/>
  <c r="T25"/>
  <c r="U25" s="1"/>
  <c r="T22"/>
  <c r="U22" s="1"/>
  <c r="T19"/>
  <c r="U19" s="1"/>
  <c r="T16"/>
  <c r="U16" s="1"/>
  <c r="T13"/>
  <c r="U13" s="1"/>
  <c r="U7"/>
  <c r="U10"/>
  <c r="U44"/>
  <c r="T45"/>
  <c r="U45" s="1"/>
  <c r="T42"/>
  <c r="U42" s="1"/>
  <c r="T37"/>
  <c r="U37" s="1"/>
  <c r="T33"/>
  <c r="U33" s="1"/>
  <c r="T30"/>
  <c r="U30" s="1"/>
  <c r="U6"/>
  <c r="U31"/>
  <c r="U34"/>
  <c r="U11"/>
  <c r="U35"/>
</calcChain>
</file>

<file path=xl/sharedStrings.xml><?xml version="1.0" encoding="utf-8"?>
<sst xmlns="http://schemas.openxmlformats.org/spreadsheetml/2006/main" count="266" uniqueCount="167">
  <si>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</si>
  <si>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</si>
  <si>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</si>
  <si>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</si>
  <si>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</si>
  <si>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</si>
  <si>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</si>
  <si>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</si>
  <si>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</si>
  <si>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</si>
  <si>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</si>
  <si>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</si>
  <si>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</si>
  <si>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</si>
  <si>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</si>
  <si>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</si>
  <si>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</si>
  <si>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</si>
  <si>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</si>
  <si>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</si>
  <si>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</si>
  <si>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</si>
  <si>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 xml:space="preserve">FLORES ACOSTA PEDRO </t>
  </si>
  <si>
    <t>IBARRA FIERRO OMAR GERARDO</t>
  </si>
  <si>
    <t>BARRERA GÓMEZ GILBERTO</t>
  </si>
  <si>
    <t>DOMÍNGUEZ ESQUIVEL LAURA ENRIQUETA</t>
  </si>
  <si>
    <t>FLORES CISNEROS MARIO RAÚL</t>
  </si>
  <si>
    <t>FLORES ELIZONDO PATRICIA ISABEL</t>
  </si>
  <si>
    <t>FLORES MORA MARGARITO</t>
  </si>
  <si>
    <t>FLORES SÁNCHEZ OLGA</t>
  </si>
  <si>
    <t>FLORES SANTILLÁN LUIS</t>
  </si>
  <si>
    <t>GARCÍA ANDRADE GRACIA PATRICIA</t>
  </si>
  <si>
    <t>GARCÍA CERVANTES ERNESTO</t>
  </si>
  <si>
    <t>GARCÍA CORDERO MANUEL ADRIÁN</t>
  </si>
  <si>
    <t>GARCÍA LARA RAÚL ANTONIO</t>
  </si>
  <si>
    <t xml:space="preserve">GARCÍA ONTIVEROS JESÚS MANUEL </t>
  </si>
  <si>
    <t>GARCÍA SÁNCHEZ ANA MARÍA</t>
  </si>
  <si>
    <t>IBARRA FIERRO CÉSAR LUIS</t>
  </si>
  <si>
    <t>IBARRA RIVERA JULIO JESÚS</t>
  </si>
  <si>
    <t>MARTÍNEZ ADRIANO ERIKA MANUELA</t>
  </si>
  <si>
    <t>MARTÍNEZ JURADO ALAN</t>
  </si>
  <si>
    <t>MARTÍNEZ RAMÍREZ MANUEL</t>
  </si>
  <si>
    <t>MARTÍNEZ RUIZ ERICK</t>
  </si>
  <si>
    <t>MARTÍNEZ VILLA ABRIL BERENICE</t>
  </si>
  <si>
    <t>PÉREZ MARÍN HÉCTOR ALEJANDRO</t>
  </si>
  <si>
    <t>PÉREZ MORALES  JORGE LUIS</t>
  </si>
  <si>
    <t>PÉREZ ORDÓÑEZ ALEJANDRO</t>
  </si>
  <si>
    <t>PÉREZ QUEZADA SELENE REFUGIO</t>
  </si>
  <si>
    <t>IMPUESTOS APROX.</t>
  </si>
  <si>
    <t>PUESTO</t>
  </si>
  <si>
    <t>DIRECTOR</t>
  </si>
  <si>
    <t>TITULAR DE SECRETARIA</t>
  </si>
  <si>
    <t>PERSONAL ESPECIALIZADO</t>
  </si>
  <si>
    <t>SECRETARIA DE TITULAR DE DEPENDENCIA</t>
  </si>
  <si>
    <t>JEFE DE DIVISION</t>
  </si>
  <si>
    <t>CONSERJE SINDICALIZADO</t>
  </si>
  <si>
    <t>CHOFER</t>
  </si>
  <si>
    <t>AUXILIAR ESPECIALIZADO SINDICALIZADO</t>
  </si>
  <si>
    <t>JEFE DE DEPARTAMENTO</t>
  </si>
  <si>
    <t>AUXILIAR ADMINISTRATIVO SINDICALIZADO</t>
  </si>
  <si>
    <t>AUXILIAR ADMINISTRATIVO</t>
  </si>
  <si>
    <t>VIGILANTE</t>
  </si>
  <si>
    <t>CONSULTOR JURÍDICO</t>
  </si>
  <si>
    <t>AUXILIAR DE MANTENIMIENTO</t>
  </si>
  <si>
    <t>AUXILIAR ESPECIALIZADO</t>
  </si>
  <si>
    <t>SECRETARIA</t>
  </si>
  <si>
    <t>AUXILIAR</t>
  </si>
  <si>
    <t>CONCEPTO</t>
  </si>
  <si>
    <t>MONTO</t>
  </si>
  <si>
    <t>GASTOS FUNERARIOS</t>
  </si>
  <si>
    <t>BONO CUESTA DE ENERO</t>
  </si>
  <si>
    <t>FECHA DE ENTREGA</t>
  </si>
  <si>
    <t>POR EVENTO</t>
  </si>
  <si>
    <t>TRES DÍAS</t>
  </si>
  <si>
    <t>15 DE ENERO</t>
  </si>
  <si>
    <t>BONO DE INICIO DE AÑO</t>
  </si>
  <si>
    <t>31 DE ENERO</t>
  </si>
  <si>
    <t>BONO EXTRAORDINARIO</t>
  </si>
  <si>
    <t>15 DE FEBRERO</t>
  </si>
  <si>
    <t>BONO APOYO A LA FAMILIA</t>
  </si>
  <si>
    <t>28 DE FEBRERO</t>
  </si>
  <si>
    <t>BONO DE PARTICIPACIÓN</t>
  </si>
  <si>
    <t>15 DE MARZO</t>
  </si>
  <si>
    <t>BONO SINDICAL</t>
  </si>
  <si>
    <t>15 DE ABRIL</t>
  </si>
  <si>
    <t>BONO DÍA DE LAS MADRES</t>
  </si>
  <si>
    <t>30 DE ABRIL</t>
  </si>
  <si>
    <t>BONO DE SEMANA MAYOR</t>
  </si>
  <si>
    <t>QUINCENA ANTES A SEMANA SANTA</t>
  </si>
  <si>
    <t>BONO COMPENSATORIO</t>
  </si>
  <si>
    <t>MITAD PRIMERA QUINCENA MAYO Y MITAN PRIMERA QUINCENA JUNIO</t>
  </si>
  <si>
    <t>BONO DÍA DEL PADRE</t>
  </si>
  <si>
    <t>15 DE JUNIO</t>
  </si>
  <si>
    <t>BONO DE VERANO</t>
  </si>
  <si>
    <t>15 DE JULIO</t>
  </si>
  <si>
    <t>BONO DE FIN DE CURSO</t>
  </si>
  <si>
    <t>30 DE JULIO</t>
  </si>
  <si>
    <t>BONO DE RIESGO LABORAL</t>
  </si>
  <si>
    <t>30 DE AGOSTO</t>
  </si>
  <si>
    <t>BONO DE SERVIDOR PÚBLICO</t>
  </si>
  <si>
    <t>15 DE SEPTIEMBRE</t>
  </si>
  <si>
    <t>BONO DE UNIFORMES</t>
  </si>
  <si>
    <t>30 DE SEPTIEMBRE</t>
  </si>
  <si>
    <t>BONO DE OTOÑO</t>
  </si>
  <si>
    <t>15 DE OCTUBRE</t>
  </si>
  <si>
    <t>BONO DE FIN DE AÑO</t>
  </si>
  <si>
    <t xml:space="preserve">30 DÍAS </t>
  </si>
  <si>
    <t>30 DE NOVIEMBRE</t>
  </si>
  <si>
    <t>BONO DEL CONSERJE</t>
  </si>
  <si>
    <t xml:space="preserve">PRIMA DE ANTIGÜEDAD </t>
  </si>
  <si>
    <t>TRES MESES (SUELDO TABULAR)</t>
  </si>
  <si>
    <t>AL JUBILARSE</t>
  </si>
  <si>
    <t>TRES DÍAS PUNTUALIDAD Y ASISTENCIA</t>
  </si>
  <si>
    <t>TRES DÍAS POR SEMESTRE</t>
  </si>
  <si>
    <t>DE DESCANSO PROGRAMADO</t>
  </si>
  <si>
    <t>BONO DE PARTICIPACION</t>
  </si>
  <si>
    <t>ESCALAFON</t>
  </si>
  <si>
    <t>BECAS</t>
  </si>
  <si>
    <t>ESTÍMULO PERMANENCIA</t>
  </si>
  <si>
    <t>BONO DE GUARDERIA</t>
  </si>
  <si>
    <t>CUOTA SINDICAL</t>
  </si>
  <si>
    <t>BONO PERSONAL SINDICALIZADO</t>
  </si>
  <si>
    <t>ÁREA</t>
  </si>
  <si>
    <t>COMUNICACIÓN SOCIAL FRACCIÓN PAN</t>
  </si>
  <si>
    <t>DIP. DIANA KARINA VELÁZQUEZ RAMÍREZ</t>
  </si>
  <si>
    <t>GRUPO DE ASESORES FRACCIÓN PAN</t>
  </si>
  <si>
    <t>DEPARTAMENTO DE COMUNICACIÓN SOCIAL</t>
  </si>
  <si>
    <t>DEPARTAMENTO DE SEGURIDAD Y VIGILANCIA</t>
  </si>
  <si>
    <t>DEPARTAMENTO DE ADQUISICIONES Y SERVICIOS</t>
  </si>
  <si>
    <t>DIRECCIÓN DE NORMATIVIDAD ADMINISTRATIVA</t>
  </si>
  <si>
    <t>DEPARTAMENTO DE TECNOLOGÍAS DE LA INFORMACIÓN</t>
  </si>
  <si>
    <t>COORDINACIÓN DE ASESORES PRI</t>
  </si>
  <si>
    <t>DIP. CRYSTAL TOVAR ARAGÓN</t>
  </si>
  <si>
    <t>DICTAMEN LEGISLATIVO</t>
  </si>
  <si>
    <t>COORDINACIÓN DE ASESORES PANAL</t>
  </si>
  <si>
    <t>DIP. GUSTAVO ALFARO ONTIVEROS</t>
  </si>
  <si>
    <t>CONTROL Y SEGUIMIENTO DEL PROCESO LEGISLATIVO</t>
  </si>
  <si>
    <t>DIP. LAURA MÓNICA MARÍN FRANCO</t>
  </si>
  <si>
    <t>GRUPO DE GESTORÍA FRACCIÓN PAN</t>
  </si>
  <si>
    <t>DIP. MARIBEL HERNANDEZ MARTÍNEZ</t>
  </si>
  <si>
    <t>SECRETARÍA DE ASUNTOS LEGISLATIVOS</t>
  </si>
  <si>
    <t>DEPARTAMENTO DE RELACIONES INTERINSTITUCIONALES</t>
  </si>
  <si>
    <t>SECRETARÍA DE ADMINISTRACIÓN</t>
  </si>
  <si>
    <t>ASESOR TÉCNICO</t>
  </si>
  <si>
    <t>COMUNICACIÓN SOCIAL FRACCIÓN PRI</t>
  </si>
  <si>
    <t>COORDINACIÓN DE ASESORES PRD</t>
  </si>
  <si>
    <t>DIP. LILIANA ARACELI IBARRA RIVERA</t>
  </si>
  <si>
    <t>DIP. ROCÍO GRISEL SÁENZ RAMÍREZ</t>
  </si>
  <si>
    <t xml:space="preserve">ÁLVAREZ CARRASCO GEMA LILIANA </t>
  </si>
  <si>
    <t xml:space="preserve">FLORES RODRÍGUEZ MA. DEL ROSARIO </t>
  </si>
  <si>
    <t>GARCÍA ESPINOZA CLAUDIA GUADALUPE</t>
  </si>
  <si>
    <t xml:space="preserve">MARTÍNEZ IBARRA MAYRA JANETH </t>
  </si>
  <si>
    <t>MARTÍNEZ NATERA SAUL ALEJANDRO</t>
  </si>
  <si>
    <t>MARTÍNEZ POSADA JESUS MANUEL</t>
  </si>
  <si>
    <t>PÉREZ MENDOZA ELÍAS HUMBERTO</t>
  </si>
  <si>
    <t>PÉREZ HOLGUÍN GUADALUPE</t>
  </si>
  <si>
    <t>PÉREZ CHACÓN GERMAN ANTONIO</t>
  </si>
  <si>
    <t xml:space="preserve">PÉREZ CHACÓN SONIA BERENICE </t>
  </si>
  <si>
    <t>MARTÍNEZ PAYÁN ENRIQUE ARTURO</t>
  </si>
  <si>
    <t>GARCÍA CHICO RAÚL</t>
  </si>
  <si>
    <t>GARCÍA ACOSTA JOSÉ ANTONIO</t>
  </si>
  <si>
    <t>DOMÍNGUEZ HERNÁNDEZ MARIA DE LOURDES</t>
  </si>
  <si>
    <t>ÁLVAREZ HERNÁNDEZ DANIELA SORAYA</t>
  </si>
  <si>
    <t>EMPLEADOS DEL H. CONGRESO DEL ESTADO CON APELLIDO PATERNO ÁLVAREZ, BARRERA, DOMÍNGUEZ, FLORES, GARCÍA, IBARRA, MARTÍNEZ, PÉREZ</t>
  </si>
  <si>
    <t>PERSONAL SINDICALIZADO</t>
  </si>
  <si>
    <t>NO</t>
  </si>
  <si>
    <t>SI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</si>
</sst>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81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 wrapText="1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5" fillId="6" borderId="26" xfId="0" applyFont="1" applyFill="1" applyBorder="1" applyAlignment="1">
      <alignment horizontal="center" wrapText="1"/>
    </xf>
    <xf numFmtId="0" fontId="5" fillId="7" borderId="27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5" fillId="5" borderId="27" xfId="0" applyFont="1" applyFill="1" applyBorder="1" applyAlignment="1">
      <alignment horizontal="center" wrapText="1"/>
    </xf>
    <xf numFmtId="0" fontId="0" fillId="0" borderId="0" xfId="0" applyAlignment="1"/>
    <xf numFmtId="0" fontId="10" fillId="0" borderId="12" xfId="0" applyFont="1" applyBorder="1" applyAlignment="1">
      <alignment wrapText="1"/>
    </xf>
    <xf numFmtId="4" fontId="10" fillId="0" borderId="12" xfId="0" applyNumberFormat="1" applyFont="1" applyBorder="1" applyAlignment="1">
      <alignment wrapText="1"/>
    </xf>
    <xf numFmtId="0" fontId="10" fillId="0" borderId="30" xfId="0" applyFont="1" applyBorder="1" applyAlignment="1">
      <alignment wrapText="1"/>
    </xf>
    <xf numFmtId="4" fontId="10" fillId="0" borderId="30" xfId="0" applyNumberFormat="1" applyFont="1" applyBorder="1" applyAlignment="1">
      <alignment wrapText="1"/>
    </xf>
    <xf numFmtId="0" fontId="11" fillId="8" borderId="31" xfId="0" applyFont="1" applyFill="1" applyBorder="1" applyAlignment="1">
      <alignment horizontal="center" wrapText="1"/>
    </xf>
    <xf numFmtId="0" fontId="11" fillId="8" borderId="31" xfId="0" applyFont="1" applyFill="1" applyBorder="1" applyAlignment="1">
      <alignment wrapText="1"/>
    </xf>
    <xf numFmtId="4" fontId="15" fillId="0" borderId="30" xfId="0" applyNumberFormat="1" applyFont="1" applyBorder="1"/>
    <xf numFmtId="4" fontId="15" fillId="0" borderId="30" xfId="1" applyNumberFormat="1" applyFont="1" applyBorder="1"/>
    <xf numFmtId="4" fontId="14" fillId="0" borderId="30" xfId="1" applyNumberFormat="1" applyFont="1" applyBorder="1"/>
    <xf numFmtId="4" fontId="15" fillId="0" borderId="0" xfId="0" applyNumberFormat="1" applyFont="1"/>
    <xf numFmtId="0" fontId="14" fillId="0" borderId="12" xfId="0" applyFont="1" applyBorder="1"/>
    <xf numFmtId="4" fontId="15" fillId="0" borderId="12" xfId="0" applyNumberFormat="1" applyFont="1" applyBorder="1"/>
    <xf numFmtId="4" fontId="15" fillId="0" borderId="12" xfId="1" applyNumberFormat="1" applyFont="1" applyBorder="1"/>
    <xf numFmtId="4" fontId="15" fillId="0" borderId="15" xfId="1" applyNumberFormat="1" applyFont="1" applyBorder="1"/>
    <xf numFmtId="0" fontId="15" fillId="0" borderId="12" xfId="0" applyFont="1" applyBorder="1"/>
    <xf numFmtId="0" fontId="16" fillId="0" borderId="12" xfId="0" applyFont="1" applyBorder="1"/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8" borderId="31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17" fillId="0" borderId="12" xfId="0" applyFont="1" applyBorder="1"/>
    <xf numFmtId="0" fontId="5" fillId="2" borderId="14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89"/>
  <sheetViews>
    <sheetView tabSelected="1" topLeftCell="F1" zoomScaleNormal="100" workbookViewId="0">
      <selection activeCell="B3" sqref="B3"/>
    </sheetView>
  </sheetViews>
  <sheetFormatPr baseColWidth="10" defaultRowHeight="15"/>
  <cols>
    <col min="1" max="1" width="33.140625" customWidth="1"/>
    <col min="2" max="2" width="12" customWidth="1"/>
    <col min="3" max="3" width="28.5703125" style="35" customWidth="1"/>
    <col min="4" max="4" width="36.28515625" style="35" customWidth="1"/>
    <col min="5" max="5" width="10.28515625" customWidth="1"/>
    <col min="6" max="6" width="10.85546875" customWidth="1"/>
    <col min="7" max="7" width="10.28515625" customWidth="1"/>
    <col min="8" max="8" width="8" customWidth="1"/>
    <col min="9" max="9" width="9.5703125" customWidth="1"/>
    <col min="10" max="10" width="7.5703125" customWidth="1"/>
    <col min="11" max="11" width="7.42578125" customWidth="1"/>
    <col min="12" max="12" width="8.42578125" customWidth="1"/>
    <col min="13" max="13" width="9.42578125" customWidth="1"/>
    <col min="14" max="14" width="9.7109375" customWidth="1"/>
    <col min="15" max="15" width="8.85546875" customWidth="1"/>
    <col min="16" max="16" width="7.28515625" customWidth="1"/>
    <col min="17" max="17" width="8.42578125" customWidth="1"/>
    <col min="18" max="18" width="9.140625" customWidth="1"/>
    <col min="19" max="19" width="8.42578125" customWidth="1"/>
    <col min="20" max="20" width="10.85546875" customWidth="1"/>
    <col min="21" max="21" width="9.5703125" customWidth="1"/>
    <col min="22" max="22" width="1.5703125" customWidth="1"/>
    <col min="23" max="23" width="10.85546875" customWidth="1"/>
    <col min="24" max="24" width="10.28515625" customWidth="1"/>
    <col min="25" max="25" width="9.5703125" customWidth="1"/>
    <col min="26" max="26" width="10.140625" customWidth="1"/>
  </cols>
  <sheetData>
    <row r="1" spans="1:27" ht="21" thickBot="1">
      <c r="A1" s="61" t="s">
        <v>163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</row>
    <row r="2" spans="1:27" ht="15.75" thickTop="1">
      <c r="A2" s="1"/>
      <c r="B2" s="76"/>
      <c r="C2" s="39"/>
      <c r="D2" s="39"/>
      <c r="E2" s="62" t="s">
        <v>0</v>
      </c>
      <c r="F2" s="63"/>
      <c r="G2" s="63"/>
      <c r="H2" s="64"/>
      <c r="I2" s="65"/>
      <c r="J2" s="65"/>
      <c r="K2" s="65"/>
      <c r="L2" s="65"/>
      <c r="M2" s="65"/>
      <c r="N2" s="66"/>
      <c r="O2" s="67" t="s">
        <v>1</v>
      </c>
      <c r="P2" s="68"/>
      <c r="Q2" s="69"/>
      <c r="R2" s="70"/>
      <c r="S2" s="70"/>
      <c r="T2" s="71"/>
      <c r="U2" s="2"/>
      <c r="W2" s="72" t="s">
        <v>2</v>
      </c>
      <c r="X2" s="73"/>
      <c r="Y2" s="73"/>
      <c r="Z2" s="74"/>
    </row>
    <row r="3" spans="1:27" ht="45.75">
      <c r="A3" s="3" t="s">
        <v>3</v>
      </c>
      <c r="B3" s="80" t="s">
        <v>164</v>
      </c>
      <c r="C3" s="40" t="s">
        <v>49</v>
      </c>
      <c r="D3" s="40" t="s">
        <v>122</v>
      </c>
      <c r="E3" s="4" t="s">
        <v>4</v>
      </c>
      <c r="F3" s="5" t="s">
        <v>7</v>
      </c>
      <c r="G3" s="6" t="s">
        <v>5</v>
      </c>
      <c r="H3" s="7" t="s">
        <v>6</v>
      </c>
      <c r="I3" s="11" t="s">
        <v>116</v>
      </c>
      <c r="J3" s="11" t="s">
        <v>115</v>
      </c>
      <c r="K3" s="11" t="s">
        <v>117</v>
      </c>
      <c r="L3" s="11" t="s">
        <v>118</v>
      </c>
      <c r="M3" s="11" t="s">
        <v>119</v>
      </c>
      <c r="N3" s="8" t="s">
        <v>8</v>
      </c>
      <c r="O3" s="9" t="s">
        <v>9</v>
      </c>
      <c r="P3" s="7" t="s">
        <v>10</v>
      </c>
      <c r="Q3" s="7" t="s">
        <v>11</v>
      </c>
      <c r="R3" s="11" t="s">
        <v>48</v>
      </c>
      <c r="S3" s="11" t="s">
        <v>120</v>
      </c>
      <c r="T3" s="8" t="s">
        <v>12</v>
      </c>
      <c r="U3" s="10" t="s">
        <v>13</v>
      </c>
      <c r="W3" s="9" t="s">
        <v>14</v>
      </c>
      <c r="X3" s="11" t="s">
        <v>15</v>
      </c>
      <c r="Y3" s="7" t="s">
        <v>16</v>
      </c>
      <c r="Z3" s="8" t="s">
        <v>17</v>
      </c>
    </row>
    <row r="4" spans="1:27">
      <c r="A4" s="3"/>
      <c r="B4" s="77"/>
      <c r="C4" s="41"/>
      <c r="D4" s="41"/>
      <c r="E4" s="12"/>
      <c r="F4" s="13"/>
      <c r="G4" s="13"/>
      <c r="H4" s="14"/>
      <c r="I4" s="37"/>
      <c r="J4" s="37"/>
      <c r="K4" s="37"/>
      <c r="L4" s="37"/>
      <c r="M4" s="37"/>
      <c r="N4" s="15"/>
      <c r="O4" s="16"/>
      <c r="P4" s="17"/>
      <c r="Q4" s="14"/>
      <c r="R4" s="37"/>
      <c r="S4" s="37"/>
      <c r="T4" s="15"/>
      <c r="U4" s="10"/>
      <c r="W4" s="18"/>
      <c r="X4" s="19"/>
      <c r="Y4" s="19"/>
      <c r="Z4" s="20"/>
    </row>
    <row r="5" spans="1:27" ht="46.5" thickBot="1">
      <c r="A5" s="32" t="s">
        <v>18</v>
      </c>
      <c r="B5" s="78"/>
      <c r="C5" s="42"/>
      <c r="D5" s="42"/>
      <c r="E5" s="21" t="s">
        <v>19</v>
      </c>
      <c r="F5" s="22" t="s">
        <v>19</v>
      </c>
      <c r="G5" s="22" t="s">
        <v>19</v>
      </c>
      <c r="H5" s="23" t="s">
        <v>19</v>
      </c>
      <c r="I5" s="43" t="s">
        <v>19</v>
      </c>
      <c r="J5" s="43" t="s">
        <v>19</v>
      </c>
      <c r="K5" s="43" t="s">
        <v>19</v>
      </c>
      <c r="L5" s="43" t="s">
        <v>19</v>
      </c>
      <c r="M5" s="43" t="s">
        <v>19</v>
      </c>
      <c r="N5" s="24" t="s">
        <v>19</v>
      </c>
      <c r="O5" s="29" t="s">
        <v>19</v>
      </c>
      <c r="P5" s="30" t="s">
        <v>19</v>
      </c>
      <c r="Q5" s="31" t="s">
        <v>19</v>
      </c>
      <c r="R5" s="38" t="s">
        <v>19</v>
      </c>
      <c r="S5" s="38" t="s">
        <v>19</v>
      </c>
      <c r="T5" s="25" t="s">
        <v>19</v>
      </c>
      <c r="U5" s="26" t="s">
        <v>19</v>
      </c>
      <c r="W5" s="27" t="s">
        <v>20</v>
      </c>
      <c r="X5" s="23" t="s">
        <v>21</v>
      </c>
      <c r="Y5" s="23" t="s">
        <v>20</v>
      </c>
      <c r="Z5" s="28" t="s">
        <v>21</v>
      </c>
    </row>
    <row r="6" spans="1:27" ht="15.75" thickTop="1">
      <c r="A6" s="55" t="s">
        <v>148</v>
      </c>
      <c r="B6" s="59" t="s">
        <v>165</v>
      </c>
      <c r="C6" s="59" t="s">
        <v>52</v>
      </c>
      <c r="D6" s="59" t="s">
        <v>130</v>
      </c>
      <c r="E6" s="56">
        <v>11303</v>
      </c>
      <c r="F6" s="57">
        <v>5294</v>
      </c>
      <c r="G6" s="57">
        <v>624</v>
      </c>
      <c r="H6" s="57">
        <v>491</v>
      </c>
      <c r="I6" s="58"/>
      <c r="J6" s="57"/>
      <c r="K6" s="52"/>
      <c r="L6" s="52"/>
      <c r="M6" s="52"/>
      <c r="N6" s="53">
        <f t="shared" ref="N6:N46" si="0">SUM(E6:M6)</f>
        <v>17712</v>
      </c>
      <c r="O6" s="57"/>
      <c r="P6" s="57">
        <v>904.24</v>
      </c>
      <c r="Q6" s="52">
        <f>+E6*0.03</f>
        <v>339.09</v>
      </c>
      <c r="R6" s="57">
        <v>1673.74</v>
      </c>
      <c r="S6" s="57"/>
      <c r="T6" s="52">
        <f t="shared" ref="T6:T46" si="1">SUM(O6:S6)</f>
        <v>2917.0699999999997</v>
      </c>
      <c r="U6" s="53">
        <f t="shared" ref="U6:U46" si="2">+N6-T6</f>
        <v>14794.93</v>
      </c>
      <c r="V6" s="54"/>
      <c r="W6" s="56">
        <f t="shared" ref="W6:W46" si="3">+E6/30*40</f>
        <v>15070.666666666666</v>
      </c>
      <c r="X6" s="56">
        <f t="shared" ref="X6:X46" si="4">+E6/30*20</f>
        <v>7535.333333333333</v>
      </c>
      <c r="Y6" s="56">
        <f t="shared" ref="Y6:Y46" si="5">+F6/30*40</f>
        <v>7058.666666666667</v>
      </c>
      <c r="Z6" s="56">
        <f t="shared" ref="Z6:Z46" si="6">+F6/30*20</f>
        <v>3529.3333333333335</v>
      </c>
      <c r="AA6" s="36"/>
    </row>
    <row r="7" spans="1:27">
      <c r="A7" s="55" t="s">
        <v>162</v>
      </c>
      <c r="B7" s="59" t="s">
        <v>165</v>
      </c>
      <c r="C7" s="59" t="s">
        <v>51</v>
      </c>
      <c r="D7" s="59" t="s">
        <v>142</v>
      </c>
      <c r="E7" s="56">
        <v>32369</v>
      </c>
      <c r="F7" s="57">
        <v>69018</v>
      </c>
      <c r="G7" s="57">
        <v>624</v>
      </c>
      <c r="H7" s="57"/>
      <c r="I7" s="58"/>
      <c r="J7" s="57"/>
      <c r="K7" s="52"/>
      <c r="L7" s="52"/>
      <c r="M7" s="52"/>
      <c r="N7" s="53">
        <f t="shared" si="0"/>
        <v>102011</v>
      </c>
      <c r="O7" s="57">
        <v>2589.52</v>
      </c>
      <c r="P7" s="57"/>
      <c r="Q7" s="52">
        <f>+E7*0.03</f>
        <v>971.06999999999994</v>
      </c>
      <c r="R7" s="57">
        <v>7602.5</v>
      </c>
      <c r="S7" s="57"/>
      <c r="T7" s="52">
        <f t="shared" si="1"/>
        <v>11163.09</v>
      </c>
      <c r="U7" s="53">
        <f t="shared" si="2"/>
        <v>90847.91</v>
      </c>
      <c r="V7" s="54"/>
      <c r="W7" s="56">
        <f t="shared" si="3"/>
        <v>43158.666666666672</v>
      </c>
      <c r="X7" s="56">
        <f t="shared" si="4"/>
        <v>21579.333333333336</v>
      </c>
      <c r="Y7" s="56">
        <f t="shared" si="5"/>
        <v>92024</v>
      </c>
      <c r="Z7" s="56">
        <f t="shared" si="6"/>
        <v>46012</v>
      </c>
      <c r="AA7" s="36"/>
    </row>
    <row r="8" spans="1:27">
      <c r="A8" s="60" t="s">
        <v>24</v>
      </c>
      <c r="B8" s="79" t="s">
        <v>165</v>
      </c>
      <c r="C8" s="59" t="s">
        <v>66</v>
      </c>
      <c r="D8" s="59" t="s">
        <v>131</v>
      </c>
      <c r="E8" s="56">
        <v>2359</v>
      </c>
      <c r="F8" s="56">
        <v>641</v>
      </c>
      <c r="G8" s="57"/>
      <c r="H8" s="57"/>
      <c r="I8" s="58"/>
      <c r="J8" s="57"/>
      <c r="K8" s="52"/>
      <c r="L8" s="52"/>
      <c r="M8" s="52"/>
      <c r="N8" s="53">
        <f t="shared" si="0"/>
        <v>3000</v>
      </c>
      <c r="O8" s="57">
        <f>+E8*0.12</f>
        <v>283.08</v>
      </c>
      <c r="P8" s="57"/>
      <c r="Q8" s="52">
        <f>+E8*0.03</f>
        <v>70.77</v>
      </c>
      <c r="R8" s="57"/>
      <c r="S8" s="57"/>
      <c r="T8" s="52">
        <f t="shared" si="1"/>
        <v>353.84999999999997</v>
      </c>
      <c r="U8" s="53">
        <f t="shared" si="2"/>
        <v>2646.15</v>
      </c>
      <c r="V8" s="54"/>
      <c r="W8" s="56">
        <f t="shared" si="3"/>
        <v>3145.3333333333335</v>
      </c>
      <c r="X8" s="56">
        <f t="shared" si="4"/>
        <v>1572.6666666666667</v>
      </c>
      <c r="Y8" s="56">
        <f t="shared" si="5"/>
        <v>854.66666666666674</v>
      </c>
      <c r="Z8" s="56">
        <f t="shared" si="6"/>
        <v>427.33333333333337</v>
      </c>
      <c r="AA8" s="36"/>
    </row>
    <row r="9" spans="1:27">
      <c r="A9" s="60" t="s">
        <v>25</v>
      </c>
      <c r="B9" s="79" t="s">
        <v>165</v>
      </c>
      <c r="C9" s="59" t="s">
        <v>58</v>
      </c>
      <c r="D9" s="59" t="s">
        <v>131</v>
      </c>
      <c r="E9" s="56">
        <v>22403</v>
      </c>
      <c r="F9" s="56">
        <v>40957</v>
      </c>
      <c r="G9" s="57"/>
      <c r="H9" s="57"/>
      <c r="I9" s="57"/>
      <c r="J9" s="57"/>
      <c r="K9" s="52"/>
      <c r="L9" s="52"/>
      <c r="M9" s="52"/>
      <c r="N9" s="53">
        <f t="shared" si="0"/>
        <v>63360</v>
      </c>
      <c r="O9" s="57"/>
      <c r="P9" s="57">
        <f>+E9*0.08</f>
        <v>1792.24</v>
      </c>
      <c r="Q9" s="52">
        <f>+E9*0.03</f>
        <v>672.09</v>
      </c>
      <c r="R9" s="57"/>
      <c r="S9" s="57"/>
      <c r="T9" s="52">
        <f t="shared" si="1"/>
        <v>2464.33</v>
      </c>
      <c r="U9" s="53">
        <f t="shared" si="2"/>
        <v>60895.67</v>
      </c>
      <c r="V9" s="54"/>
      <c r="W9" s="56">
        <f t="shared" si="3"/>
        <v>29870.666666666664</v>
      </c>
      <c r="X9" s="56">
        <f t="shared" si="4"/>
        <v>14935.333333333332</v>
      </c>
      <c r="Y9" s="56">
        <f t="shared" si="5"/>
        <v>54609.333333333336</v>
      </c>
      <c r="Z9" s="56">
        <f t="shared" si="6"/>
        <v>27304.666666666668</v>
      </c>
      <c r="AA9" s="36"/>
    </row>
    <row r="10" spans="1:27">
      <c r="A10" s="55" t="s">
        <v>161</v>
      </c>
      <c r="B10" s="59" t="s">
        <v>165</v>
      </c>
      <c r="C10" s="59" t="s">
        <v>53</v>
      </c>
      <c r="D10" s="59" t="s">
        <v>132</v>
      </c>
      <c r="E10" s="56">
        <v>9829</v>
      </c>
      <c r="F10" s="57">
        <v>5688</v>
      </c>
      <c r="G10" s="57">
        <v>624</v>
      </c>
      <c r="H10" s="57">
        <v>491</v>
      </c>
      <c r="I10" s="57"/>
      <c r="J10" s="57"/>
      <c r="K10" s="52"/>
      <c r="L10" s="52"/>
      <c r="M10" s="52"/>
      <c r="N10" s="53">
        <f t="shared" si="0"/>
        <v>16632</v>
      </c>
      <c r="O10" s="57"/>
      <c r="P10" s="57">
        <v>786.32</v>
      </c>
      <c r="Q10" s="52">
        <f>+E10*0.03</f>
        <v>294.87</v>
      </c>
      <c r="R10" s="57">
        <v>1306.42</v>
      </c>
      <c r="S10" s="57"/>
      <c r="T10" s="52">
        <f t="shared" si="1"/>
        <v>2387.61</v>
      </c>
      <c r="U10" s="53">
        <f t="shared" si="2"/>
        <v>14244.39</v>
      </c>
      <c r="V10" s="54"/>
      <c r="W10" s="56">
        <f t="shared" si="3"/>
        <v>13105.333333333332</v>
      </c>
      <c r="X10" s="56">
        <f t="shared" si="4"/>
        <v>6552.6666666666661</v>
      </c>
      <c r="Y10" s="56">
        <f t="shared" si="5"/>
        <v>7584</v>
      </c>
      <c r="Z10" s="56">
        <f t="shared" si="6"/>
        <v>3792</v>
      </c>
      <c r="AA10" s="36"/>
    </row>
    <row r="11" spans="1:27">
      <c r="A11" s="55" t="s">
        <v>22</v>
      </c>
      <c r="B11" s="59" t="s">
        <v>166</v>
      </c>
      <c r="C11" s="59" t="s">
        <v>55</v>
      </c>
      <c r="D11" s="59" t="s">
        <v>128</v>
      </c>
      <c r="E11" s="56">
        <v>4266</v>
      </c>
      <c r="F11" s="57">
        <v>6702</v>
      </c>
      <c r="G11" s="57">
        <v>624</v>
      </c>
      <c r="H11" s="57">
        <v>491</v>
      </c>
      <c r="I11" s="56">
        <v>1343.8</v>
      </c>
      <c r="J11" s="56">
        <v>750</v>
      </c>
      <c r="K11" s="51"/>
      <c r="L11" s="51"/>
      <c r="M11" s="51"/>
      <c r="N11" s="53">
        <f t="shared" si="0"/>
        <v>14176.8</v>
      </c>
      <c r="O11" s="57"/>
      <c r="P11" s="57">
        <v>448.72</v>
      </c>
      <c r="Q11" s="52">
        <v>168.3</v>
      </c>
      <c r="R11" s="57">
        <v>586.88</v>
      </c>
      <c r="S11" s="57">
        <v>56.1</v>
      </c>
      <c r="T11" s="52">
        <f t="shared" si="1"/>
        <v>1260</v>
      </c>
      <c r="U11" s="53">
        <f t="shared" si="2"/>
        <v>12916.8</v>
      </c>
      <c r="V11" s="54"/>
      <c r="W11" s="56">
        <f t="shared" si="3"/>
        <v>5688</v>
      </c>
      <c r="X11" s="56">
        <f t="shared" si="4"/>
        <v>2844</v>
      </c>
      <c r="Y11" s="56">
        <f t="shared" si="5"/>
        <v>8936</v>
      </c>
      <c r="Z11" s="56">
        <f t="shared" si="6"/>
        <v>4468</v>
      </c>
      <c r="AA11" s="36"/>
    </row>
    <row r="12" spans="1:27">
      <c r="A12" s="60" t="s">
        <v>26</v>
      </c>
      <c r="B12" s="79" t="s">
        <v>165</v>
      </c>
      <c r="C12" s="59" t="s">
        <v>54</v>
      </c>
      <c r="D12" s="59" t="s">
        <v>123</v>
      </c>
      <c r="E12" s="56">
        <v>14633</v>
      </c>
      <c r="F12" s="56">
        <v>16728</v>
      </c>
      <c r="G12" s="57"/>
      <c r="H12" s="57"/>
      <c r="I12" s="57"/>
      <c r="J12" s="57"/>
      <c r="K12" s="52"/>
      <c r="L12" s="52"/>
      <c r="M12" s="52"/>
      <c r="N12" s="53">
        <f t="shared" si="0"/>
        <v>31361</v>
      </c>
      <c r="O12" s="57">
        <f>+E12*0.12</f>
        <v>1755.96</v>
      </c>
      <c r="P12" s="57"/>
      <c r="Q12" s="52">
        <f>+E12*0.03</f>
        <v>438.99</v>
      </c>
      <c r="R12" s="57"/>
      <c r="S12" s="57"/>
      <c r="T12" s="52">
        <f t="shared" si="1"/>
        <v>2194.9499999999998</v>
      </c>
      <c r="U12" s="53">
        <f t="shared" si="2"/>
        <v>29166.05</v>
      </c>
      <c r="V12" s="54"/>
      <c r="W12" s="56">
        <f t="shared" si="3"/>
        <v>19510.666666666664</v>
      </c>
      <c r="X12" s="56">
        <f t="shared" si="4"/>
        <v>9755.3333333333321</v>
      </c>
      <c r="Y12" s="56">
        <f t="shared" si="5"/>
        <v>22304</v>
      </c>
      <c r="Z12" s="56">
        <f t="shared" si="6"/>
        <v>11152</v>
      </c>
      <c r="AA12" s="36"/>
    </row>
    <row r="13" spans="1:27">
      <c r="A13" s="60" t="s">
        <v>27</v>
      </c>
      <c r="B13" s="79" t="s">
        <v>165</v>
      </c>
      <c r="C13" s="59" t="s">
        <v>62</v>
      </c>
      <c r="D13" s="59" t="s">
        <v>133</v>
      </c>
      <c r="E13" s="56">
        <v>11303</v>
      </c>
      <c r="F13" s="56">
        <v>5368</v>
      </c>
      <c r="G13" s="57"/>
      <c r="H13" s="57"/>
      <c r="I13" s="57"/>
      <c r="J13" s="57"/>
      <c r="K13" s="52"/>
      <c r="L13" s="52"/>
      <c r="M13" s="52"/>
      <c r="N13" s="53">
        <f t="shared" si="0"/>
        <v>16671</v>
      </c>
      <c r="O13" s="57">
        <f>+E13*0.12</f>
        <v>1356.36</v>
      </c>
      <c r="P13" s="57"/>
      <c r="Q13" s="52">
        <f>+E13*0.03</f>
        <v>339.09</v>
      </c>
      <c r="R13" s="57"/>
      <c r="S13" s="57"/>
      <c r="T13" s="52">
        <f t="shared" si="1"/>
        <v>1695.4499999999998</v>
      </c>
      <c r="U13" s="53">
        <f t="shared" si="2"/>
        <v>14975.55</v>
      </c>
      <c r="V13" s="54"/>
      <c r="W13" s="56">
        <f t="shared" si="3"/>
        <v>15070.666666666666</v>
      </c>
      <c r="X13" s="56">
        <f t="shared" si="4"/>
        <v>7535.333333333333</v>
      </c>
      <c r="Y13" s="56">
        <f t="shared" si="5"/>
        <v>7157.3333333333339</v>
      </c>
      <c r="Z13" s="56">
        <f t="shared" si="6"/>
        <v>3578.666666666667</v>
      </c>
      <c r="AA13" s="36"/>
    </row>
    <row r="14" spans="1:27">
      <c r="A14" s="60" t="s">
        <v>28</v>
      </c>
      <c r="B14" s="79" t="s">
        <v>165</v>
      </c>
      <c r="C14" s="59" t="s">
        <v>63</v>
      </c>
      <c r="D14" s="59" t="s">
        <v>128</v>
      </c>
      <c r="E14" s="56">
        <v>4266</v>
      </c>
      <c r="F14" s="56">
        <v>3306</v>
      </c>
      <c r="G14" s="57"/>
      <c r="H14" s="57"/>
      <c r="I14" s="57"/>
      <c r="J14" s="57"/>
      <c r="K14" s="52"/>
      <c r="L14" s="52"/>
      <c r="M14" s="52"/>
      <c r="N14" s="53">
        <f t="shared" si="0"/>
        <v>7572</v>
      </c>
      <c r="O14" s="57">
        <f>+E14*0.12</f>
        <v>511.91999999999996</v>
      </c>
      <c r="P14" s="57"/>
      <c r="Q14" s="52">
        <f>+E14*0.03</f>
        <v>127.97999999999999</v>
      </c>
      <c r="R14" s="57"/>
      <c r="S14" s="57"/>
      <c r="T14" s="52">
        <f t="shared" si="1"/>
        <v>639.9</v>
      </c>
      <c r="U14" s="53">
        <f t="shared" si="2"/>
        <v>6932.1</v>
      </c>
      <c r="V14" s="54"/>
      <c r="W14" s="56">
        <f t="shared" si="3"/>
        <v>5688</v>
      </c>
      <c r="X14" s="56">
        <f t="shared" si="4"/>
        <v>2844</v>
      </c>
      <c r="Y14" s="56">
        <f t="shared" si="5"/>
        <v>4408</v>
      </c>
      <c r="Z14" s="56">
        <f t="shared" si="6"/>
        <v>2204</v>
      </c>
      <c r="AA14" s="36"/>
    </row>
    <row r="15" spans="1:27">
      <c r="A15" s="55" t="s">
        <v>149</v>
      </c>
      <c r="B15" s="59" t="s">
        <v>166</v>
      </c>
      <c r="C15" s="59" t="s">
        <v>59</v>
      </c>
      <c r="D15" s="59" t="s">
        <v>134</v>
      </c>
      <c r="E15" s="56">
        <v>5250</v>
      </c>
      <c r="F15" s="57">
        <v>4897</v>
      </c>
      <c r="G15" s="57">
        <v>624</v>
      </c>
      <c r="H15" s="57">
        <v>491</v>
      </c>
      <c r="I15" s="56">
        <v>1968.76</v>
      </c>
      <c r="J15" s="56">
        <v>750</v>
      </c>
      <c r="K15" s="51"/>
      <c r="L15" s="51"/>
      <c r="M15" s="51"/>
      <c r="N15" s="53">
        <f t="shared" si="0"/>
        <v>13980.76</v>
      </c>
      <c r="O15" s="57"/>
      <c r="P15" s="57">
        <v>577.5</v>
      </c>
      <c r="Q15" s="52">
        <v>216.56</v>
      </c>
      <c r="R15" s="57">
        <v>1015.76</v>
      </c>
      <c r="S15" s="57">
        <v>72.180000000000007</v>
      </c>
      <c r="T15" s="52">
        <f t="shared" si="1"/>
        <v>1882</v>
      </c>
      <c r="U15" s="53">
        <f t="shared" si="2"/>
        <v>12098.76</v>
      </c>
      <c r="V15" s="54"/>
      <c r="W15" s="56">
        <f t="shared" si="3"/>
        <v>7000</v>
      </c>
      <c r="X15" s="56">
        <f t="shared" si="4"/>
        <v>3500</v>
      </c>
      <c r="Y15" s="56">
        <f t="shared" si="5"/>
        <v>6529.333333333333</v>
      </c>
      <c r="Z15" s="56">
        <f t="shared" si="6"/>
        <v>3264.6666666666665</v>
      </c>
      <c r="AA15" s="36"/>
    </row>
    <row r="16" spans="1:27">
      <c r="A16" s="60" t="s">
        <v>29</v>
      </c>
      <c r="B16" s="79" t="s">
        <v>165</v>
      </c>
      <c r="C16" s="59" t="s">
        <v>52</v>
      </c>
      <c r="D16" s="59" t="s">
        <v>124</v>
      </c>
      <c r="E16" s="56">
        <v>6894</v>
      </c>
      <c r="F16" s="56">
        <v>2106</v>
      </c>
      <c r="G16" s="57"/>
      <c r="H16" s="57"/>
      <c r="I16" s="57"/>
      <c r="J16" s="57"/>
      <c r="K16" s="52"/>
      <c r="L16" s="52"/>
      <c r="M16" s="52"/>
      <c r="N16" s="53">
        <f t="shared" si="0"/>
        <v>9000</v>
      </c>
      <c r="O16" s="57">
        <f>+E16*0.12</f>
        <v>827.28</v>
      </c>
      <c r="P16" s="57"/>
      <c r="Q16" s="52">
        <f>+E16*0.03</f>
        <v>206.82</v>
      </c>
      <c r="R16" s="57"/>
      <c r="S16" s="57"/>
      <c r="T16" s="52">
        <f t="shared" si="1"/>
        <v>1034.0999999999999</v>
      </c>
      <c r="U16" s="53">
        <f t="shared" si="2"/>
        <v>7965.9</v>
      </c>
      <c r="V16" s="54"/>
      <c r="W16" s="56">
        <f t="shared" si="3"/>
        <v>9192</v>
      </c>
      <c r="X16" s="56">
        <f t="shared" si="4"/>
        <v>4596</v>
      </c>
      <c r="Y16" s="56">
        <f t="shared" si="5"/>
        <v>2808</v>
      </c>
      <c r="Z16" s="56">
        <f t="shared" si="6"/>
        <v>1404</v>
      </c>
      <c r="AA16" s="36"/>
    </row>
    <row r="17" spans="1:27">
      <c r="A17" s="60" t="s">
        <v>30</v>
      </c>
      <c r="B17" s="79" t="s">
        <v>165</v>
      </c>
      <c r="C17" s="59" t="s">
        <v>143</v>
      </c>
      <c r="D17" s="59" t="s">
        <v>125</v>
      </c>
      <c r="E17" s="56">
        <v>14633</v>
      </c>
      <c r="F17" s="56">
        <v>12867</v>
      </c>
      <c r="G17" s="57"/>
      <c r="H17" s="57"/>
      <c r="I17" s="57"/>
      <c r="J17" s="57"/>
      <c r="K17" s="52"/>
      <c r="L17" s="52"/>
      <c r="M17" s="52"/>
      <c r="N17" s="53">
        <f t="shared" si="0"/>
        <v>27500</v>
      </c>
      <c r="O17" s="57">
        <f>+E17*0.12</f>
        <v>1755.96</v>
      </c>
      <c r="P17" s="57"/>
      <c r="Q17" s="52">
        <f>+E17*0.03</f>
        <v>438.99</v>
      </c>
      <c r="R17" s="57"/>
      <c r="S17" s="57"/>
      <c r="T17" s="52">
        <f t="shared" si="1"/>
        <v>2194.9499999999998</v>
      </c>
      <c r="U17" s="53">
        <f t="shared" si="2"/>
        <v>25305.05</v>
      </c>
      <c r="V17" s="54"/>
      <c r="W17" s="56">
        <f t="shared" si="3"/>
        <v>19510.666666666664</v>
      </c>
      <c r="X17" s="56">
        <f t="shared" si="4"/>
        <v>9755.3333333333321</v>
      </c>
      <c r="Y17" s="56">
        <f t="shared" si="5"/>
        <v>17156</v>
      </c>
      <c r="Z17" s="56">
        <f t="shared" si="6"/>
        <v>8578</v>
      </c>
      <c r="AA17" s="36"/>
    </row>
    <row r="18" spans="1:27">
      <c r="A18" s="55" t="s">
        <v>160</v>
      </c>
      <c r="B18" s="59" t="s">
        <v>166</v>
      </c>
      <c r="C18" s="59" t="s">
        <v>59</v>
      </c>
      <c r="D18" s="59" t="s">
        <v>126</v>
      </c>
      <c r="E18" s="56">
        <v>5250</v>
      </c>
      <c r="F18" s="57">
        <v>7555</v>
      </c>
      <c r="G18" s="57">
        <v>624</v>
      </c>
      <c r="H18" s="57">
        <v>491</v>
      </c>
      <c r="I18" s="56">
        <v>1968.76</v>
      </c>
      <c r="J18" s="56">
        <v>750</v>
      </c>
      <c r="K18" s="51"/>
      <c r="L18" s="51"/>
      <c r="M18" s="51"/>
      <c r="N18" s="53">
        <f t="shared" si="0"/>
        <v>16638.760000000002</v>
      </c>
      <c r="O18" s="57"/>
      <c r="P18" s="57">
        <v>577.5</v>
      </c>
      <c r="Q18" s="52">
        <v>216.56</v>
      </c>
      <c r="R18" s="57">
        <v>866.42000000000007</v>
      </c>
      <c r="S18" s="57">
        <v>72.180000000000007</v>
      </c>
      <c r="T18" s="52">
        <f t="shared" si="1"/>
        <v>1732.66</v>
      </c>
      <c r="U18" s="53">
        <f t="shared" si="2"/>
        <v>14906.100000000002</v>
      </c>
      <c r="V18" s="54"/>
      <c r="W18" s="56">
        <f t="shared" si="3"/>
        <v>7000</v>
      </c>
      <c r="X18" s="56">
        <f t="shared" si="4"/>
        <v>3500</v>
      </c>
      <c r="Y18" s="56">
        <f t="shared" si="5"/>
        <v>10073.333333333334</v>
      </c>
      <c r="Z18" s="56">
        <f t="shared" si="6"/>
        <v>5036.666666666667</v>
      </c>
      <c r="AA18" s="36"/>
    </row>
    <row r="19" spans="1:27">
      <c r="A19" s="60" t="s">
        <v>31</v>
      </c>
      <c r="B19" s="79" t="s">
        <v>165</v>
      </c>
      <c r="C19" s="59" t="s">
        <v>65</v>
      </c>
      <c r="D19" s="59" t="s">
        <v>135</v>
      </c>
      <c r="E19" s="56">
        <v>6894</v>
      </c>
      <c r="F19" s="56">
        <v>3140</v>
      </c>
      <c r="G19" s="57"/>
      <c r="H19" s="57"/>
      <c r="I19" s="57"/>
      <c r="J19" s="57"/>
      <c r="K19" s="52"/>
      <c r="L19" s="52"/>
      <c r="M19" s="52"/>
      <c r="N19" s="53">
        <f t="shared" si="0"/>
        <v>10034</v>
      </c>
      <c r="O19" s="57">
        <f>+E19*0.12</f>
        <v>827.28</v>
      </c>
      <c r="P19" s="57"/>
      <c r="Q19" s="52">
        <f t="shared" ref="Q19:Q33" si="7">+E19*0.03</f>
        <v>206.82</v>
      </c>
      <c r="R19" s="57"/>
      <c r="S19" s="57"/>
      <c r="T19" s="52">
        <f t="shared" si="1"/>
        <v>1034.0999999999999</v>
      </c>
      <c r="U19" s="53">
        <f t="shared" si="2"/>
        <v>8999.9</v>
      </c>
      <c r="V19" s="54"/>
      <c r="W19" s="56">
        <f t="shared" si="3"/>
        <v>9192</v>
      </c>
      <c r="X19" s="56">
        <f t="shared" si="4"/>
        <v>4596</v>
      </c>
      <c r="Y19" s="56">
        <f t="shared" si="5"/>
        <v>4186.666666666667</v>
      </c>
      <c r="Z19" s="56">
        <f t="shared" si="6"/>
        <v>2093.3333333333335</v>
      </c>
      <c r="AA19" s="36"/>
    </row>
    <row r="20" spans="1:27">
      <c r="A20" s="60" t="s">
        <v>32</v>
      </c>
      <c r="B20" s="79" t="s">
        <v>165</v>
      </c>
      <c r="C20" s="59" t="s">
        <v>62</v>
      </c>
      <c r="D20" s="59" t="s">
        <v>125</v>
      </c>
      <c r="E20" s="56">
        <v>11303</v>
      </c>
      <c r="F20" s="56">
        <v>7295</v>
      </c>
      <c r="G20" s="57"/>
      <c r="H20" s="57"/>
      <c r="I20" s="57"/>
      <c r="J20" s="57"/>
      <c r="K20" s="52"/>
      <c r="L20" s="52"/>
      <c r="M20" s="52"/>
      <c r="N20" s="53">
        <f t="shared" si="0"/>
        <v>18598</v>
      </c>
      <c r="O20" s="57">
        <f>+E20*0.12</f>
        <v>1356.36</v>
      </c>
      <c r="P20" s="57"/>
      <c r="Q20" s="52">
        <f t="shared" si="7"/>
        <v>339.09</v>
      </c>
      <c r="R20" s="57"/>
      <c r="S20" s="57"/>
      <c r="T20" s="52">
        <f t="shared" si="1"/>
        <v>1695.4499999999998</v>
      </c>
      <c r="U20" s="53">
        <f t="shared" si="2"/>
        <v>16902.55</v>
      </c>
      <c r="V20" s="54"/>
      <c r="W20" s="56">
        <f t="shared" si="3"/>
        <v>15070.666666666666</v>
      </c>
      <c r="X20" s="56">
        <f t="shared" si="4"/>
        <v>7535.333333333333</v>
      </c>
      <c r="Y20" s="56">
        <f t="shared" si="5"/>
        <v>9726.6666666666661</v>
      </c>
      <c r="Z20" s="56">
        <f t="shared" si="6"/>
        <v>4863.333333333333</v>
      </c>
      <c r="AA20" s="36"/>
    </row>
    <row r="21" spans="1:27">
      <c r="A21" s="55" t="s">
        <v>159</v>
      </c>
      <c r="B21" s="59" t="s">
        <v>165</v>
      </c>
      <c r="C21" s="59" t="s">
        <v>58</v>
      </c>
      <c r="D21" s="59" t="s">
        <v>127</v>
      </c>
      <c r="E21" s="56">
        <v>22403</v>
      </c>
      <c r="F21" s="57">
        <v>18232</v>
      </c>
      <c r="G21" s="57">
        <v>624</v>
      </c>
      <c r="H21" s="57"/>
      <c r="I21" s="57"/>
      <c r="J21" s="52"/>
      <c r="K21" s="52"/>
      <c r="L21" s="52"/>
      <c r="M21" s="52"/>
      <c r="N21" s="53">
        <f t="shared" si="0"/>
        <v>41259</v>
      </c>
      <c r="O21" s="57">
        <v>1792.24</v>
      </c>
      <c r="P21" s="57"/>
      <c r="Q21" s="52">
        <f t="shared" si="7"/>
        <v>672.09</v>
      </c>
      <c r="R21" s="57">
        <v>4552.3599999999997</v>
      </c>
      <c r="S21" s="57"/>
      <c r="T21" s="52">
        <f t="shared" si="1"/>
        <v>7016.69</v>
      </c>
      <c r="U21" s="53">
        <f t="shared" si="2"/>
        <v>34242.31</v>
      </c>
      <c r="V21" s="54"/>
      <c r="W21" s="56">
        <f t="shared" si="3"/>
        <v>29870.666666666664</v>
      </c>
      <c r="X21" s="56">
        <f t="shared" si="4"/>
        <v>14935.333333333332</v>
      </c>
      <c r="Y21" s="56">
        <f t="shared" si="5"/>
        <v>24309.333333333336</v>
      </c>
      <c r="Z21" s="56">
        <f t="shared" si="6"/>
        <v>12154.666666666668</v>
      </c>
      <c r="AA21" s="36"/>
    </row>
    <row r="22" spans="1:27">
      <c r="A22" s="60" t="s">
        <v>33</v>
      </c>
      <c r="B22" s="79" t="s">
        <v>165</v>
      </c>
      <c r="C22" s="59" t="s">
        <v>61</v>
      </c>
      <c r="D22" s="59" t="s">
        <v>127</v>
      </c>
      <c r="E22" s="56">
        <v>5972</v>
      </c>
      <c r="F22" s="56">
        <v>4643</v>
      </c>
      <c r="G22" s="57"/>
      <c r="H22" s="57"/>
      <c r="I22" s="57"/>
      <c r="J22" s="52"/>
      <c r="K22" s="52"/>
      <c r="L22" s="52"/>
      <c r="M22" s="52"/>
      <c r="N22" s="53">
        <f t="shared" si="0"/>
        <v>10615</v>
      </c>
      <c r="O22" s="57">
        <f>+E22*0.12</f>
        <v>716.64</v>
      </c>
      <c r="P22" s="57"/>
      <c r="Q22" s="52">
        <f t="shared" si="7"/>
        <v>179.16</v>
      </c>
      <c r="R22" s="57"/>
      <c r="S22" s="57"/>
      <c r="T22" s="52">
        <f t="shared" si="1"/>
        <v>895.8</v>
      </c>
      <c r="U22" s="53">
        <f t="shared" si="2"/>
        <v>9719.2000000000007</v>
      </c>
      <c r="V22" s="54"/>
      <c r="W22" s="56">
        <f t="shared" si="3"/>
        <v>7962.6666666666661</v>
      </c>
      <c r="X22" s="56">
        <f t="shared" si="4"/>
        <v>3981.333333333333</v>
      </c>
      <c r="Y22" s="56">
        <f t="shared" si="5"/>
        <v>6190.666666666667</v>
      </c>
      <c r="Z22" s="56">
        <f t="shared" si="6"/>
        <v>3095.3333333333335</v>
      </c>
      <c r="AA22" s="36"/>
    </row>
    <row r="23" spans="1:27">
      <c r="A23" s="55" t="s">
        <v>150</v>
      </c>
      <c r="B23" s="59" t="s">
        <v>165</v>
      </c>
      <c r="C23" s="59" t="s">
        <v>60</v>
      </c>
      <c r="D23" s="59" t="s">
        <v>136</v>
      </c>
      <c r="E23" s="56">
        <v>5250</v>
      </c>
      <c r="F23" s="57">
        <v>5087</v>
      </c>
      <c r="G23" s="57">
        <v>624</v>
      </c>
      <c r="H23" s="57">
        <v>491</v>
      </c>
      <c r="I23" s="57"/>
      <c r="J23" s="52"/>
      <c r="K23" s="52"/>
      <c r="L23" s="52"/>
      <c r="M23" s="52"/>
      <c r="N23" s="53">
        <f t="shared" si="0"/>
        <v>11452</v>
      </c>
      <c r="O23" s="57"/>
      <c r="P23" s="57">
        <v>420</v>
      </c>
      <c r="Q23" s="52">
        <f t="shared" si="7"/>
        <v>157.5</v>
      </c>
      <c r="R23" s="57">
        <v>438.3</v>
      </c>
      <c r="S23" s="57"/>
      <c r="T23" s="52">
        <f t="shared" si="1"/>
        <v>1015.8</v>
      </c>
      <c r="U23" s="53">
        <f t="shared" si="2"/>
        <v>10436.200000000001</v>
      </c>
      <c r="V23" s="54"/>
      <c r="W23" s="56">
        <f t="shared" si="3"/>
        <v>7000</v>
      </c>
      <c r="X23" s="56">
        <f t="shared" si="4"/>
        <v>3500</v>
      </c>
      <c r="Y23" s="56">
        <f t="shared" si="5"/>
        <v>6782.6666666666661</v>
      </c>
      <c r="Z23" s="56">
        <f t="shared" si="6"/>
        <v>3391.333333333333</v>
      </c>
      <c r="AA23" s="36"/>
    </row>
    <row r="24" spans="1:27">
      <c r="A24" s="60" t="s">
        <v>34</v>
      </c>
      <c r="B24" s="79" t="s">
        <v>165</v>
      </c>
      <c r="C24" s="59" t="s">
        <v>61</v>
      </c>
      <c r="D24" s="59" t="s">
        <v>127</v>
      </c>
      <c r="E24" s="56">
        <v>5972</v>
      </c>
      <c r="F24" s="56">
        <v>4342</v>
      </c>
      <c r="G24" s="57"/>
      <c r="H24" s="57"/>
      <c r="I24" s="57"/>
      <c r="J24" s="52"/>
      <c r="K24" s="52"/>
      <c r="L24" s="52"/>
      <c r="M24" s="52"/>
      <c r="N24" s="53">
        <f t="shared" si="0"/>
        <v>10314</v>
      </c>
      <c r="O24" s="57">
        <f>+E24*0.12</f>
        <v>716.64</v>
      </c>
      <c r="P24" s="57"/>
      <c r="Q24" s="52">
        <f t="shared" si="7"/>
        <v>179.16</v>
      </c>
      <c r="R24" s="57"/>
      <c r="S24" s="57"/>
      <c r="T24" s="52">
        <f t="shared" si="1"/>
        <v>895.8</v>
      </c>
      <c r="U24" s="53">
        <f t="shared" si="2"/>
        <v>9418.2000000000007</v>
      </c>
      <c r="V24" s="54"/>
      <c r="W24" s="56">
        <f t="shared" si="3"/>
        <v>7962.6666666666661</v>
      </c>
      <c r="X24" s="56">
        <f t="shared" si="4"/>
        <v>3981.333333333333</v>
      </c>
      <c r="Y24" s="56">
        <f t="shared" si="5"/>
        <v>5789.333333333333</v>
      </c>
      <c r="Z24" s="56">
        <f t="shared" si="6"/>
        <v>2894.6666666666665</v>
      </c>
      <c r="AA24" s="36"/>
    </row>
    <row r="25" spans="1:27">
      <c r="A25" s="60" t="s">
        <v>35</v>
      </c>
      <c r="B25" s="79" t="s">
        <v>165</v>
      </c>
      <c r="C25" s="59" t="s">
        <v>61</v>
      </c>
      <c r="D25" s="59" t="s">
        <v>128</v>
      </c>
      <c r="E25" s="56">
        <v>5972</v>
      </c>
      <c r="F25" s="56">
        <v>1713</v>
      </c>
      <c r="G25" s="57"/>
      <c r="H25" s="57"/>
      <c r="I25" s="57"/>
      <c r="J25" s="52"/>
      <c r="K25" s="52"/>
      <c r="L25" s="52"/>
      <c r="M25" s="52"/>
      <c r="N25" s="53">
        <f t="shared" si="0"/>
        <v>7685</v>
      </c>
      <c r="O25" s="57">
        <f>+E25*0.12</f>
        <v>716.64</v>
      </c>
      <c r="P25" s="57"/>
      <c r="Q25" s="52">
        <f t="shared" si="7"/>
        <v>179.16</v>
      </c>
      <c r="R25" s="57"/>
      <c r="S25" s="57"/>
      <c r="T25" s="52">
        <f t="shared" si="1"/>
        <v>895.8</v>
      </c>
      <c r="U25" s="53">
        <f t="shared" si="2"/>
        <v>6789.2</v>
      </c>
      <c r="V25" s="54"/>
      <c r="W25" s="56">
        <f t="shared" si="3"/>
        <v>7962.6666666666661</v>
      </c>
      <c r="X25" s="56">
        <f t="shared" si="4"/>
        <v>3981.333333333333</v>
      </c>
      <c r="Y25" s="56">
        <f t="shared" si="5"/>
        <v>2284</v>
      </c>
      <c r="Z25" s="56">
        <f t="shared" si="6"/>
        <v>1142</v>
      </c>
      <c r="AA25" s="36"/>
    </row>
    <row r="26" spans="1:27">
      <c r="A26" s="60" t="s">
        <v>36</v>
      </c>
      <c r="B26" s="79" t="s">
        <v>165</v>
      </c>
      <c r="C26" s="59" t="s">
        <v>60</v>
      </c>
      <c r="D26" s="59" t="s">
        <v>137</v>
      </c>
      <c r="E26" s="56">
        <v>5250</v>
      </c>
      <c r="F26" s="56">
        <v>8396</v>
      </c>
      <c r="G26" s="57"/>
      <c r="H26" s="57"/>
      <c r="I26" s="57"/>
      <c r="J26" s="52"/>
      <c r="K26" s="52"/>
      <c r="L26" s="52"/>
      <c r="M26" s="52"/>
      <c r="N26" s="53">
        <f t="shared" si="0"/>
        <v>13646</v>
      </c>
      <c r="O26" s="57">
        <f>+E26*0.12</f>
        <v>630</v>
      </c>
      <c r="P26" s="57"/>
      <c r="Q26" s="52">
        <f t="shared" si="7"/>
        <v>157.5</v>
      </c>
      <c r="R26" s="57"/>
      <c r="S26" s="57"/>
      <c r="T26" s="52">
        <f t="shared" si="1"/>
        <v>787.5</v>
      </c>
      <c r="U26" s="53">
        <f t="shared" si="2"/>
        <v>12858.5</v>
      </c>
      <c r="V26" s="54"/>
      <c r="W26" s="56">
        <f t="shared" si="3"/>
        <v>7000</v>
      </c>
      <c r="X26" s="56">
        <f t="shared" si="4"/>
        <v>3500</v>
      </c>
      <c r="Y26" s="56">
        <f t="shared" si="5"/>
        <v>11194.666666666668</v>
      </c>
      <c r="Z26" s="56">
        <f t="shared" si="6"/>
        <v>5597.3333333333339</v>
      </c>
      <c r="AA26" s="36"/>
    </row>
    <row r="27" spans="1:27">
      <c r="A27" s="60" t="s">
        <v>37</v>
      </c>
      <c r="B27" s="79" t="s">
        <v>165</v>
      </c>
      <c r="C27" s="59" t="s">
        <v>60</v>
      </c>
      <c r="D27" s="59" t="s">
        <v>123</v>
      </c>
      <c r="E27" s="56">
        <v>5250</v>
      </c>
      <c r="F27" s="56">
        <v>5093</v>
      </c>
      <c r="G27" s="56"/>
      <c r="H27" s="57"/>
      <c r="I27" s="57"/>
      <c r="J27" s="52"/>
      <c r="K27" s="52"/>
      <c r="L27" s="52"/>
      <c r="M27" s="52"/>
      <c r="N27" s="53">
        <f t="shared" si="0"/>
        <v>10343</v>
      </c>
      <c r="O27" s="57">
        <f>+E27*0.12</f>
        <v>630</v>
      </c>
      <c r="P27" s="56"/>
      <c r="Q27" s="52">
        <f t="shared" si="7"/>
        <v>157.5</v>
      </c>
      <c r="R27" s="57"/>
      <c r="S27" s="57"/>
      <c r="T27" s="52">
        <f t="shared" si="1"/>
        <v>787.5</v>
      </c>
      <c r="U27" s="53">
        <f t="shared" si="2"/>
        <v>9555.5</v>
      </c>
      <c r="V27" s="54"/>
      <c r="W27" s="56">
        <f t="shared" si="3"/>
        <v>7000</v>
      </c>
      <c r="X27" s="56">
        <f t="shared" si="4"/>
        <v>3500</v>
      </c>
      <c r="Y27" s="56">
        <f t="shared" si="5"/>
        <v>6790.666666666667</v>
      </c>
      <c r="Z27" s="56">
        <f t="shared" si="6"/>
        <v>3395.3333333333335</v>
      </c>
      <c r="AA27" s="36"/>
    </row>
    <row r="28" spans="1:27">
      <c r="A28" s="55" t="s">
        <v>23</v>
      </c>
      <c r="B28" s="59" t="s">
        <v>165</v>
      </c>
      <c r="C28" s="59" t="s">
        <v>61</v>
      </c>
      <c r="D28" s="59" t="s">
        <v>128</v>
      </c>
      <c r="E28" s="56">
        <v>5972</v>
      </c>
      <c r="F28" s="57">
        <v>4423</v>
      </c>
      <c r="G28" s="57">
        <v>624</v>
      </c>
      <c r="H28" s="57">
        <v>491</v>
      </c>
      <c r="I28" s="57"/>
      <c r="J28" s="52"/>
      <c r="K28" s="52"/>
      <c r="L28" s="52"/>
      <c r="M28" s="52"/>
      <c r="N28" s="53">
        <f t="shared" si="0"/>
        <v>11510</v>
      </c>
      <c r="O28" s="57"/>
      <c r="P28" s="57">
        <v>477.76</v>
      </c>
      <c r="Q28" s="52">
        <f t="shared" si="7"/>
        <v>179.16</v>
      </c>
      <c r="R28" s="57">
        <v>529.94000000000005</v>
      </c>
      <c r="S28" s="57"/>
      <c r="T28" s="52">
        <f t="shared" si="1"/>
        <v>1186.8600000000001</v>
      </c>
      <c r="U28" s="53">
        <f t="shared" si="2"/>
        <v>10323.14</v>
      </c>
      <c r="V28" s="54"/>
      <c r="W28" s="56">
        <f t="shared" si="3"/>
        <v>7962.6666666666661</v>
      </c>
      <c r="X28" s="56">
        <f t="shared" si="4"/>
        <v>3981.333333333333</v>
      </c>
      <c r="Y28" s="56">
        <f t="shared" si="5"/>
        <v>5897.3333333333339</v>
      </c>
      <c r="Z28" s="56">
        <f t="shared" si="6"/>
        <v>2948.666666666667</v>
      </c>
      <c r="AA28" s="36"/>
    </row>
    <row r="29" spans="1:27">
      <c r="A29" s="60" t="s">
        <v>38</v>
      </c>
      <c r="B29" s="79" t="s">
        <v>165</v>
      </c>
      <c r="C29" s="59" t="s">
        <v>64</v>
      </c>
      <c r="D29" s="59" t="s">
        <v>137</v>
      </c>
      <c r="E29" s="56">
        <v>6894</v>
      </c>
      <c r="F29" s="56">
        <v>3106</v>
      </c>
      <c r="G29" s="56"/>
      <c r="H29" s="57"/>
      <c r="I29" s="57"/>
      <c r="J29" s="52"/>
      <c r="K29" s="52"/>
      <c r="L29" s="52"/>
      <c r="M29" s="52"/>
      <c r="N29" s="53">
        <f t="shared" si="0"/>
        <v>10000</v>
      </c>
      <c r="O29" s="57">
        <f>+E29*0.12</f>
        <v>827.28</v>
      </c>
      <c r="P29" s="56"/>
      <c r="Q29" s="52">
        <f t="shared" si="7"/>
        <v>206.82</v>
      </c>
      <c r="R29" s="57"/>
      <c r="S29" s="57"/>
      <c r="T29" s="52">
        <f t="shared" si="1"/>
        <v>1034.0999999999999</v>
      </c>
      <c r="U29" s="53">
        <f t="shared" si="2"/>
        <v>8965.9</v>
      </c>
      <c r="V29" s="54"/>
      <c r="W29" s="56">
        <f t="shared" si="3"/>
        <v>9192</v>
      </c>
      <c r="X29" s="56">
        <f t="shared" si="4"/>
        <v>4596</v>
      </c>
      <c r="Y29" s="56">
        <f t="shared" si="5"/>
        <v>4141.333333333333</v>
      </c>
      <c r="Z29" s="56">
        <f t="shared" si="6"/>
        <v>2070.6666666666665</v>
      </c>
      <c r="AA29" s="36"/>
    </row>
    <row r="30" spans="1:27">
      <c r="A30" s="60" t="s">
        <v>39</v>
      </c>
      <c r="B30" s="79" t="s">
        <v>165</v>
      </c>
      <c r="C30" s="59" t="s">
        <v>143</v>
      </c>
      <c r="D30" s="59" t="s">
        <v>138</v>
      </c>
      <c r="E30" s="56">
        <v>14633</v>
      </c>
      <c r="F30" s="56">
        <v>7562</v>
      </c>
      <c r="G30" s="56"/>
      <c r="H30" s="57"/>
      <c r="I30" s="57"/>
      <c r="J30" s="52"/>
      <c r="K30" s="52"/>
      <c r="L30" s="52"/>
      <c r="M30" s="52"/>
      <c r="N30" s="53">
        <f t="shared" si="0"/>
        <v>22195</v>
      </c>
      <c r="O30" s="57">
        <f>+E30*0.12</f>
        <v>1755.96</v>
      </c>
      <c r="P30" s="56"/>
      <c r="Q30" s="52">
        <f t="shared" si="7"/>
        <v>438.99</v>
      </c>
      <c r="R30" s="57"/>
      <c r="S30" s="57"/>
      <c r="T30" s="52">
        <f t="shared" si="1"/>
        <v>2194.9499999999998</v>
      </c>
      <c r="U30" s="53">
        <f t="shared" si="2"/>
        <v>20000.05</v>
      </c>
      <c r="V30" s="54"/>
      <c r="W30" s="56">
        <f t="shared" si="3"/>
        <v>19510.666666666664</v>
      </c>
      <c r="X30" s="56">
        <f t="shared" si="4"/>
        <v>9755.3333333333321</v>
      </c>
      <c r="Y30" s="56">
        <f t="shared" si="5"/>
        <v>10082.666666666666</v>
      </c>
      <c r="Z30" s="56">
        <f t="shared" si="6"/>
        <v>5041.333333333333</v>
      </c>
      <c r="AA30" s="36"/>
    </row>
    <row r="31" spans="1:27">
      <c r="A31" s="55" t="s">
        <v>151</v>
      </c>
      <c r="B31" s="59" t="s">
        <v>165</v>
      </c>
      <c r="C31" s="59" t="s">
        <v>52</v>
      </c>
      <c r="D31" s="59" t="s">
        <v>128</v>
      </c>
      <c r="E31" s="56">
        <v>11303</v>
      </c>
      <c r="F31" s="57">
        <v>16697</v>
      </c>
      <c r="G31" s="57">
        <v>624</v>
      </c>
      <c r="H31" s="57">
        <v>491</v>
      </c>
      <c r="I31" s="57"/>
      <c r="J31" s="52"/>
      <c r="K31" s="52"/>
      <c r="L31" s="52"/>
      <c r="M31" s="52"/>
      <c r="N31" s="53">
        <f t="shared" si="0"/>
        <v>29115</v>
      </c>
      <c r="O31" s="57">
        <v>1356.36</v>
      </c>
      <c r="P31" s="57"/>
      <c r="Q31" s="52">
        <f t="shared" si="7"/>
        <v>339.09</v>
      </c>
      <c r="R31" s="57">
        <v>2740.62</v>
      </c>
      <c r="S31" s="57"/>
      <c r="T31" s="52">
        <f t="shared" si="1"/>
        <v>4436.07</v>
      </c>
      <c r="U31" s="53">
        <f t="shared" si="2"/>
        <v>24678.93</v>
      </c>
      <c r="V31" s="54"/>
      <c r="W31" s="56">
        <f t="shared" si="3"/>
        <v>15070.666666666666</v>
      </c>
      <c r="X31" s="56">
        <f t="shared" si="4"/>
        <v>7535.333333333333</v>
      </c>
      <c r="Y31" s="56">
        <f t="shared" si="5"/>
        <v>22262.666666666668</v>
      </c>
      <c r="Z31" s="56">
        <f t="shared" si="6"/>
        <v>11131.333333333334</v>
      </c>
      <c r="AA31" s="36"/>
    </row>
    <row r="32" spans="1:27">
      <c r="A32" s="60" t="s">
        <v>40</v>
      </c>
      <c r="B32" s="79" t="s">
        <v>165</v>
      </c>
      <c r="C32" s="59" t="s">
        <v>52</v>
      </c>
      <c r="D32" s="59" t="s">
        <v>139</v>
      </c>
      <c r="E32" s="56">
        <v>11303</v>
      </c>
      <c r="F32" s="56">
        <v>5392</v>
      </c>
      <c r="G32" s="56"/>
      <c r="H32" s="57"/>
      <c r="I32" s="57"/>
      <c r="J32" s="52"/>
      <c r="K32" s="52"/>
      <c r="L32" s="52"/>
      <c r="M32" s="52"/>
      <c r="N32" s="53">
        <f t="shared" si="0"/>
        <v>16695</v>
      </c>
      <c r="O32" s="57">
        <f>+E32*0.12</f>
        <v>1356.36</v>
      </c>
      <c r="P32" s="56"/>
      <c r="Q32" s="52">
        <f t="shared" si="7"/>
        <v>339.09</v>
      </c>
      <c r="R32" s="57"/>
      <c r="S32" s="57"/>
      <c r="T32" s="52">
        <f t="shared" si="1"/>
        <v>1695.4499999999998</v>
      </c>
      <c r="U32" s="53">
        <f t="shared" si="2"/>
        <v>14999.55</v>
      </c>
      <c r="V32" s="54"/>
      <c r="W32" s="56">
        <f t="shared" si="3"/>
        <v>15070.666666666666</v>
      </c>
      <c r="X32" s="56">
        <f t="shared" si="4"/>
        <v>7535.333333333333</v>
      </c>
      <c r="Y32" s="56">
        <f t="shared" si="5"/>
        <v>7189.333333333333</v>
      </c>
      <c r="Z32" s="56">
        <f t="shared" si="6"/>
        <v>3594.6666666666665</v>
      </c>
      <c r="AA32" s="36"/>
    </row>
    <row r="33" spans="1:27">
      <c r="A33" s="60" t="s">
        <v>152</v>
      </c>
      <c r="B33" s="79" t="s">
        <v>165</v>
      </c>
      <c r="C33" s="59" t="s">
        <v>143</v>
      </c>
      <c r="D33" s="59" t="s">
        <v>140</v>
      </c>
      <c r="E33" s="56">
        <v>17063</v>
      </c>
      <c r="F33" s="56">
        <v>20497</v>
      </c>
      <c r="G33" s="56"/>
      <c r="H33" s="57"/>
      <c r="I33" s="57"/>
      <c r="J33" s="52"/>
      <c r="K33" s="52"/>
      <c r="L33" s="52"/>
      <c r="M33" s="52"/>
      <c r="N33" s="53">
        <f t="shared" si="0"/>
        <v>37560</v>
      </c>
      <c r="O33" s="57">
        <f>+E33*0.12</f>
        <v>2047.56</v>
      </c>
      <c r="P33" s="56"/>
      <c r="Q33" s="52">
        <f t="shared" si="7"/>
        <v>511.89</v>
      </c>
      <c r="R33" s="57"/>
      <c r="S33" s="57"/>
      <c r="T33" s="52">
        <f t="shared" si="1"/>
        <v>2559.4499999999998</v>
      </c>
      <c r="U33" s="53">
        <f t="shared" si="2"/>
        <v>35000.550000000003</v>
      </c>
      <c r="V33" s="54"/>
      <c r="W33" s="56">
        <f t="shared" si="3"/>
        <v>22750.666666666664</v>
      </c>
      <c r="X33" s="56">
        <f t="shared" si="4"/>
        <v>11375.333333333332</v>
      </c>
      <c r="Y33" s="56">
        <f t="shared" si="5"/>
        <v>27329.333333333336</v>
      </c>
      <c r="Z33" s="56">
        <f t="shared" si="6"/>
        <v>13664.666666666668</v>
      </c>
      <c r="AA33" s="36"/>
    </row>
    <row r="34" spans="1:27">
      <c r="A34" s="55" t="s">
        <v>158</v>
      </c>
      <c r="B34" s="59" t="s">
        <v>166</v>
      </c>
      <c r="C34" s="59" t="s">
        <v>59</v>
      </c>
      <c r="D34" s="59" t="s">
        <v>141</v>
      </c>
      <c r="E34" s="56">
        <v>5250</v>
      </c>
      <c r="F34" s="57">
        <v>22050</v>
      </c>
      <c r="G34" s="57">
        <v>624</v>
      </c>
      <c r="H34" s="57">
        <v>491</v>
      </c>
      <c r="I34" s="56">
        <v>1968.76</v>
      </c>
      <c r="J34" s="51">
        <v>750</v>
      </c>
      <c r="K34" s="51"/>
      <c r="L34" s="51"/>
      <c r="M34" s="51"/>
      <c r="N34" s="53">
        <f t="shared" si="0"/>
        <v>31133.759999999998</v>
      </c>
      <c r="O34" s="57"/>
      <c r="P34" s="57">
        <v>577.5</v>
      </c>
      <c r="Q34" s="52">
        <v>216.56</v>
      </c>
      <c r="R34" s="57">
        <v>1015.76</v>
      </c>
      <c r="S34" s="57">
        <v>72.180000000000007</v>
      </c>
      <c r="T34" s="52">
        <f t="shared" si="1"/>
        <v>1882</v>
      </c>
      <c r="U34" s="53">
        <f t="shared" si="2"/>
        <v>29251.759999999998</v>
      </c>
      <c r="V34" s="54"/>
      <c r="W34" s="56">
        <f t="shared" si="3"/>
        <v>7000</v>
      </c>
      <c r="X34" s="56">
        <f t="shared" si="4"/>
        <v>3500</v>
      </c>
      <c r="Y34" s="56">
        <f t="shared" si="5"/>
        <v>29400</v>
      </c>
      <c r="Z34" s="56">
        <f t="shared" si="6"/>
        <v>14700</v>
      </c>
      <c r="AA34" s="36"/>
    </row>
    <row r="35" spans="1:27">
      <c r="A35" s="55" t="s">
        <v>153</v>
      </c>
      <c r="B35" s="59" t="s">
        <v>166</v>
      </c>
      <c r="C35" s="59" t="s">
        <v>57</v>
      </c>
      <c r="D35" s="59" t="s">
        <v>128</v>
      </c>
      <c r="E35" s="56">
        <v>6894</v>
      </c>
      <c r="F35" s="57">
        <v>6802</v>
      </c>
      <c r="G35" s="57">
        <v>624</v>
      </c>
      <c r="H35" s="57">
        <v>491</v>
      </c>
      <c r="I35" s="56">
        <v>2585.2600000000002</v>
      </c>
      <c r="J35" s="51">
        <v>750</v>
      </c>
      <c r="K35" s="51"/>
      <c r="L35" s="51"/>
      <c r="M35" s="51"/>
      <c r="N35" s="53">
        <f t="shared" si="0"/>
        <v>18146.260000000002</v>
      </c>
      <c r="O35" s="57"/>
      <c r="P35" s="57">
        <v>758.34</v>
      </c>
      <c r="Q35" s="52">
        <v>284.38</v>
      </c>
      <c r="R35" s="57">
        <v>1610.67</v>
      </c>
      <c r="S35" s="57">
        <v>94.8</v>
      </c>
      <c r="T35" s="52">
        <f t="shared" si="1"/>
        <v>2748.1900000000005</v>
      </c>
      <c r="U35" s="53">
        <f t="shared" si="2"/>
        <v>15398.070000000002</v>
      </c>
      <c r="V35" s="54"/>
      <c r="W35" s="56">
        <f t="shared" si="3"/>
        <v>9192</v>
      </c>
      <c r="X35" s="56">
        <f t="shared" si="4"/>
        <v>4596</v>
      </c>
      <c r="Y35" s="56">
        <f t="shared" si="5"/>
        <v>9069.3333333333321</v>
      </c>
      <c r="Z35" s="56">
        <f t="shared" si="6"/>
        <v>4534.6666666666661</v>
      </c>
      <c r="AA35" s="36"/>
    </row>
    <row r="36" spans="1:27">
      <c r="A36" s="60" t="s">
        <v>41</v>
      </c>
      <c r="B36" s="79" t="s">
        <v>165</v>
      </c>
      <c r="C36" s="59" t="s">
        <v>64</v>
      </c>
      <c r="D36" s="59" t="s">
        <v>123</v>
      </c>
      <c r="E36" s="56">
        <v>6894</v>
      </c>
      <c r="F36" s="56">
        <v>9141</v>
      </c>
      <c r="G36" s="56"/>
      <c r="H36" s="57"/>
      <c r="I36" s="57"/>
      <c r="J36" s="52"/>
      <c r="K36" s="52"/>
      <c r="L36" s="52"/>
      <c r="M36" s="52"/>
      <c r="N36" s="53">
        <f t="shared" si="0"/>
        <v>16035</v>
      </c>
      <c r="O36" s="57">
        <f>+E36*0.12</f>
        <v>827.28</v>
      </c>
      <c r="P36" s="56"/>
      <c r="Q36" s="52">
        <f t="shared" ref="Q36:Q46" si="8">+E36*0.03</f>
        <v>206.82</v>
      </c>
      <c r="R36" s="57"/>
      <c r="S36" s="57"/>
      <c r="T36" s="52">
        <f t="shared" si="1"/>
        <v>1034.0999999999999</v>
      </c>
      <c r="U36" s="53">
        <f t="shared" si="2"/>
        <v>15000.9</v>
      </c>
      <c r="V36" s="54"/>
      <c r="W36" s="56">
        <f t="shared" si="3"/>
        <v>9192</v>
      </c>
      <c r="X36" s="56">
        <f t="shared" si="4"/>
        <v>4596</v>
      </c>
      <c r="Y36" s="56">
        <f t="shared" si="5"/>
        <v>12188</v>
      </c>
      <c r="Z36" s="56">
        <f t="shared" si="6"/>
        <v>6094</v>
      </c>
      <c r="AA36" s="36"/>
    </row>
    <row r="37" spans="1:27">
      <c r="A37" s="60" t="s">
        <v>42</v>
      </c>
      <c r="B37" s="79" t="s">
        <v>165</v>
      </c>
      <c r="C37" s="59" t="s">
        <v>66</v>
      </c>
      <c r="D37" s="59" t="s">
        <v>144</v>
      </c>
      <c r="E37" s="56">
        <v>2359</v>
      </c>
      <c r="F37" s="56">
        <v>3641</v>
      </c>
      <c r="G37" s="56"/>
      <c r="H37" s="57"/>
      <c r="I37" s="57"/>
      <c r="J37" s="52"/>
      <c r="K37" s="52"/>
      <c r="L37" s="52"/>
      <c r="M37" s="52"/>
      <c r="N37" s="53">
        <f t="shared" si="0"/>
        <v>6000</v>
      </c>
      <c r="O37" s="57">
        <f>+E37*0.12</f>
        <v>283.08</v>
      </c>
      <c r="P37" s="56"/>
      <c r="Q37" s="52">
        <f t="shared" si="8"/>
        <v>70.77</v>
      </c>
      <c r="R37" s="57"/>
      <c r="S37" s="57"/>
      <c r="T37" s="52">
        <f t="shared" si="1"/>
        <v>353.84999999999997</v>
      </c>
      <c r="U37" s="53">
        <f t="shared" si="2"/>
        <v>5646.15</v>
      </c>
      <c r="V37" s="54"/>
      <c r="W37" s="56">
        <f t="shared" si="3"/>
        <v>3145.3333333333335</v>
      </c>
      <c r="X37" s="56">
        <f t="shared" si="4"/>
        <v>1572.6666666666667</v>
      </c>
      <c r="Y37" s="56">
        <f t="shared" si="5"/>
        <v>4854.6666666666661</v>
      </c>
      <c r="Z37" s="56">
        <f t="shared" si="6"/>
        <v>2427.333333333333</v>
      </c>
      <c r="AA37" s="36"/>
    </row>
    <row r="38" spans="1:27">
      <c r="A38" s="60" t="s">
        <v>43</v>
      </c>
      <c r="B38" s="79" t="s">
        <v>165</v>
      </c>
      <c r="C38" s="59" t="s">
        <v>66</v>
      </c>
      <c r="D38" s="59" t="s">
        <v>145</v>
      </c>
      <c r="E38" s="56">
        <v>2359</v>
      </c>
      <c r="F38" s="56">
        <v>4641</v>
      </c>
      <c r="G38" s="56"/>
      <c r="H38" s="57"/>
      <c r="I38" s="57"/>
      <c r="J38" s="52"/>
      <c r="K38" s="52"/>
      <c r="L38" s="52"/>
      <c r="M38" s="52"/>
      <c r="N38" s="53">
        <f t="shared" si="0"/>
        <v>7000</v>
      </c>
      <c r="O38" s="57">
        <f>+E38*0.12</f>
        <v>283.08</v>
      </c>
      <c r="P38" s="56"/>
      <c r="Q38" s="52">
        <f t="shared" si="8"/>
        <v>70.77</v>
      </c>
      <c r="R38" s="57"/>
      <c r="S38" s="57"/>
      <c r="T38" s="52">
        <f t="shared" si="1"/>
        <v>353.84999999999997</v>
      </c>
      <c r="U38" s="53">
        <f t="shared" si="2"/>
        <v>6646.15</v>
      </c>
      <c r="V38" s="54"/>
      <c r="W38" s="56">
        <f t="shared" si="3"/>
        <v>3145.3333333333335</v>
      </c>
      <c r="X38" s="56">
        <f t="shared" si="4"/>
        <v>1572.6666666666667</v>
      </c>
      <c r="Y38" s="56">
        <f t="shared" si="5"/>
        <v>6188</v>
      </c>
      <c r="Z38" s="56">
        <f t="shared" si="6"/>
        <v>3094</v>
      </c>
      <c r="AA38" s="36"/>
    </row>
    <row r="39" spans="1:27">
      <c r="A39" s="55" t="s">
        <v>156</v>
      </c>
      <c r="B39" s="59" t="s">
        <v>165</v>
      </c>
      <c r="C39" s="59" t="s">
        <v>56</v>
      </c>
      <c r="D39" s="59" t="s">
        <v>130</v>
      </c>
      <c r="E39" s="56">
        <v>5250</v>
      </c>
      <c r="F39" s="57">
        <v>15392</v>
      </c>
      <c r="G39" s="57">
        <v>624</v>
      </c>
      <c r="H39" s="57">
        <v>491</v>
      </c>
      <c r="I39" s="57"/>
      <c r="J39" s="52"/>
      <c r="K39" s="52"/>
      <c r="L39" s="52"/>
      <c r="M39" s="52"/>
      <c r="N39" s="53">
        <f t="shared" si="0"/>
        <v>21757</v>
      </c>
      <c r="O39" s="57"/>
      <c r="P39" s="57">
        <v>420</v>
      </c>
      <c r="Q39" s="52">
        <f t="shared" si="8"/>
        <v>157.5</v>
      </c>
      <c r="R39" s="57">
        <v>438.3</v>
      </c>
      <c r="S39" s="57"/>
      <c r="T39" s="52">
        <f t="shared" si="1"/>
        <v>1015.8</v>
      </c>
      <c r="U39" s="53">
        <f t="shared" si="2"/>
        <v>20741.2</v>
      </c>
      <c r="V39" s="54"/>
      <c r="W39" s="56">
        <f t="shared" si="3"/>
        <v>7000</v>
      </c>
      <c r="X39" s="56">
        <f t="shared" si="4"/>
        <v>3500</v>
      </c>
      <c r="Y39" s="56">
        <f t="shared" si="5"/>
        <v>20522.666666666668</v>
      </c>
      <c r="Z39" s="56">
        <f t="shared" si="6"/>
        <v>10261.333333333334</v>
      </c>
      <c r="AA39" s="36"/>
    </row>
    <row r="40" spans="1:27">
      <c r="A40" s="55" t="s">
        <v>157</v>
      </c>
      <c r="B40" s="59" t="s">
        <v>165</v>
      </c>
      <c r="C40" s="59" t="s">
        <v>52</v>
      </c>
      <c r="D40" s="59" t="s">
        <v>136</v>
      </c>
      <c r="E40" s="56">
        <v>11303</v>
      </c>
      <c r="F40" s="57">
        <v>14610</v>
      </c>
      <c r="G40" s="57">
        <v>624</v>
      </c>
      <c r="H40" s="57">
        <v>491</v>
      </c>
      <c r="I40" s="57"/>
      <c r="J40" s="52"/>
      <c r="K40" s="52"/>
      <c r="L40" s="52"/>
      <c r="M40" s="52"/>
      <c r="N40" s="53">
        <f t="shared" si="0"/>
        <v>27028</v>
      </c>
      <c r="O40" s="57"/>
      <c r="P40" s="57">
        <v>904.24</v>
      </c>
      <c r="Q40" s="52">
        <f t="shared" si="8"/>
        <v>339.09</v>
      </c>
      <c r="R40" s="57">
        <v>1673.74</v>
      </c>
      <c r="S40" s="57"/>
      <c r="T40" s="52">
        <f t="shared" si="1"/>
        <v>2917.0699999999997</v>
      </c>
      <c r="U40" s="53">
        <f t="shared" si="2"/>
        <v>24110.93</v>
      </c>
      <c r="V40" s="54"/>
      <c r="W40" s="56">
        <f t="shared" si="3"/>
        <v>15070.666666666666</v>
      </c>
      <c r="X40" s="56">
        <f t="shared" si="4"/>
        <v>7535.333333333333</v>
      </c>
      <c r="Y40" s="56">
        <f t="shared" si="5"/>
        <v>19480</v>
      </c>
      <c r="Z40" s="56">
        <f t="shared" si="6"/>
        <v>9740</v>
      </c>
      <c r="AA40" s="36"/>
    </row>
    <row r="41" spans="1:27">
      <c r="A41" s="60" t="s">
        <v>155</v>
      </c>
      <c r="B41" s="79" t="s">
        <v>165</v>
      </c>
      <c r="C41" s="59" t="s">
        <v>66</v>
      </c>
      <c r="D41" s="59" t="s">
        <v>140</v>
      </c>
      <c r="E41" s="56">
        <v>2359</v>
      </c>
      <c r="F41" s="56">
        <v>3641</v>
      </c>
      <c r="G41" s="56"/>
      <c r="H41" s="57"/>
      <c r="I41" s="57"/>
      <c r="J41" s="52"/>
      <c r="K41" s="52"/>
      <c r="L41" s="52"/>
      <c r="M41" s="52"/>
      <c r="N41" s="53">
        <f t="shared" si="0"/>
        <v>6000</v>
      </c>
      <c r="O41" s="57">
        <f>+E41*0.12</f>
        <v>283.08</v>
      </c>
      <c r="P41" s="56"/>
      <c r="Q41" s="52">
        <f t="shared" si="8"/>
        <v>70.77</v>
      </c>
      <c r="R41" s="57"/>
      <c r="S41" s="57"/>
      <c r="T41" s="52">
        <f t="shared" si="1"/>
        <v>353.84999999999997</v>
      </c>
      <c r="U41" s="53">
        <f t="shared" si="2"/>
        <v>5646.15</v>
      </c>
      <c r="V41" s="54"/>
      <c r="W41" s="56">
        <f t="shared" si="3"/>
        <v>3145.3333333333335</v>
      </c>
      <c r="X41" s="56">
        <f t="shared" si="4"/>
        <v>1572.6666666666667</v>
      </c>
      <c r="Y41" s="56">
        <f t="shared" si="5"/>
        <v>4854.6666666666661</v>
      </c>
      <c r="Z41" s="56">
        <f t="shared" si="6"/>
        <v>2427.333333333333</v>
      </c>
      <c r="AA41" s="36"/>
    </row>
    <row r="42" spans="1:27">
      <c r="A42" s="60" t="s">
        <v>44</v>
      </c>
      <c r="B42" s="79" t="s">
        <v>165</v>
      </c>
      <c r="C42" s="59" t="s">
        <v>64</v>
      </c>
      <c r="D42" s="59" t="s">
        <v>146</v>
      </c>
      <c r="E42" s="56">
        <v>6894</v>
      </c>
      <c r="F42" s="56">
        <v>3106</v>
      </c>
      <c r="G42" s="56"/>
      <c r="H42" s="57"/>
      <c r="I42" s="57"/>
      <c r="J42" s="52"/>
      <c r="K42" s="52"/>
      <c r="L42" s="52"/>
      <c r="M42" s="52"/>
      <c r="N42" s="53">
        <f t="shared" si="0"/>
        <v>10000</v>
      </c>
      <c r="O42" s="57">
        <f>+E42*0.12</f>
        <v>827.28</v>
      </c>
      <c r="P42" s="56"/>
      <c r="Q42" s="52">
        <f t="shared" si="8"/>
        <v>206.82</v>
      </c>
      <c r="R42" s="57"/>
      <c r="S42" s="57"/>
      <c r="T42" s="52">
        <f t="shared" si="1"/>
        <v>1034.0999999999999</v>
      </c>
      <c r="U42" s="53">
        <f t="shared" si="2"/>
        <v>8965.9</v>
      </c>
      <c r="V42" s="54"/>
      <c r="W42" s="56">
        <f t="shared" si="3"/>
        <v>9192</v>
      </c>
      <c r="X42" s="56">
        <f t="shared" si="4"/>
        <v>4596</v>
      </c>
      <c r="Y42" s="56">
        <f t="shared" si="5"/>
        <v>4141.333333333333</v>
      </c>
      <c r="Z42" s="56">
        <f t="shared" si="6"/>
        <v>2070.6666666666665</v>
      </c>
      <c r="AA42" s="36"/>
    </row>
    <row r="43" spans="1:27">
      <c r="A43" s="55" t="s">
        <v>154</v>
      </c>
      <c r="B43" s="59" t="s">
        <v>165</v>
      </c>
      <c r="C43" s="59" t="s">
        <v>50</v>
      </c>
      <c r="D43" s="59" t="s">
        <v>129</v>
      </c>
      <c r="E43" s="56">
        <v>32639</v>
      </c>
      <c r="F43" s="57">
        <v>57150</v>
      </c>
      <c r="G43" s="57">
        <v>624</v>
      </c>
      <c r="H43" s="57"/>
      <c r="I43" s="57"/>
      <c r="J43" s="52"/>
      <c r="K43" s="52"/>
      <c r="L43" s="52"/>
      <c r="M43" s="52"/>
      <c r="N43" s="53">
        <f t="shared" si="0"/>
        <v>90413</v>
      </c>
      <c r="O43" s="57">
        <v>3884.28</v>
      </c>
      <c r="P43" s="57"/>
      <c r="Q43" s="52">
        <f t="shared" si="8"/>
        <v>979.17</v>
      </c>
      <c r="R43" s="57">
        <v>7602.5</v>
      </c>
      <c r="S43" s="57"/>
      <c r="T43" s="52">
        <f t="shared" si="1"/>
        <v>12465.95</v>
      </c>
      <c r="U43" s="53">
        <f t="shared" si="2"/>
        <v>77947.05</v>
      </c>
      <c r="V43" s="54"/>
      <c r="W43" s="56">
        <f t="shared" si="3"/>
        <v>43518.666666666672</v>
      </c>
      <c r="X43" s="56">
        <f t="shared" si="4"/>
        <v>21759.333333333336</v>
      </c>
      <c r="Y43" s="56">
        <f t="shared" si="5"/>
        <v>76200</v>
      </c>
      <c r="Z43" s="56">
        <f t="shared" si="6"/>
        <v>38100</v>
      </c>
      <c r="AA43" s="36"/>
    </row>
    <row r="44" spans="1:27">
      <c r="A44" s="60" t="s">
        <v>45</v>
      </c>
      <c r="B44" s="79" t="s">
        <v>165</v>
      </c>
      <c r="C44" s="59" t="s">
        <v>64</v>
      </c>
      <c r="D44" s="59" t="s">
        <v>139</v>
      </c>
      <c r="E44" s="56">
        <v>6894</v>
      </c>
      <c r="F44" s="56">
        <v>5106</v>
      </c>
      <c r="G44" s="56"/>
      <c r="H44" s="57"/>
      <c r="I44" s="57"/>
      <c r="J44" s="52"/>
      <c r="K44" s="52"/>
      <c r="L44" s="52"/>
      <c r="M44" s="52"/>
      <c r="N44" s="53">
        <f t="shared" si="0"/>
        <v>12000</v>
      </c>
      <c r="O44" s="57">
        <f>+E44*0.12</f>
        <v>827.28</v>
      </c>
      <c r="P44" s="56"/>
      <c r="Q44" s="52">
        <f t="shared" si="8"/>
        <v>206.82</v>
      </c>
      <c r="R44" s="57"/>
      <c r="S44" s="57"/>
      <c r="T44" s="52">
        <f t="shared" si="1"/>
        <v>1034.0999999999999</v>
      </c>
      <c r="U44" s="53">
        <f t="shared" si="2"/>
        <v>10965.9</v>
      </c>
      <c r="V44" s="54"/>
      <c r="W44" s="56">
        <f t="shared" si="3"/>
        <v>9192</v>
      </c>
      <c r="X44" s="56">
        <f t="shared" si="4"/>
        <v>4596</v>
      </c>
      <c r="Y44" s="56">
        <f t="shared" si="5"/>
        <v>6808</v>
      </c>
      <c r="Z44" s="56">
        <f t="shared" si="6"/>
        <v>3404</v>
      </c>
      <c r="AA44" s="36"/>
    </row>
    <row r="45" spans="1:27">
      <c r="A45" s="60" t="s">
        <v>46</v>
      </c>
      <c r="B45" s="79" t="s">
        <v>165</v>
      </c>
      <c r="C45" s="59" t="s">
        <v>143</v>
      </c>
      <c r="D45" s="59" t="s">
        <v>147</v>
      </c>
      <c r="E45" s="56">
        <v>14633</v>
      </c>
      <c r="F45" s="56">
        <v>5367</v>
      </c>
      <c r="G45" s="56"/>
      <c r="H45" s="57"/>
      <c r="I45" s="57"/>
      <c r="J45" s="52"/>
      <c r="K45" s="52"/>
      <c r="L45" s="52"/>
      <c r="M45" s="52"/>
      <c r="N45" s="53">
        <f t="shared" si="0"/>
        <v>20000</v>
      </c>
      <c r="O45" s="57">
        <f>+E45*0.12</f>
        <v>1755.96</v>
      </c>
      <c r="P45" s="56"/>
      <c r="Q45" s="52">
        <f t="shared" si="8"/>
        <v>438.99</v>
      </c>
      <c r="R45" s="57"/>
      <c r="S45" s="57"/>
      <c r="T45" s="52">
        <f t="shared" si="1"/>
        <v>2194.9499999999998</v>
      </c>
      <c r="U45" s="53">
        <f t="shared" si="2"/>
        <v>17805.05</v>
      </c>
      <c r="V45" s="54"/>
      <c r="W45" s="56">
        <f t="shared" si="3"/>
        <v>19510.666666666664</v>
      </c>
      <c r="X45" s="56">
        <f t="shared" si="4"/>
        <v>9755.3333333333321</v>
      </c>
      <c r="Y45" s="56">
        <f t="shared" si="5"/>
        <v>7156</v>
      </c>
      <c r="Z45" s="56">
        <f t="shared" si="6"/>
        <v>3578</v>
      </c>
      <c r="AA45" s="36"/>
    </row>
    <row r="46" spans="1:27">
      <c r="A46" s="60" t="s">
        <v>47</v>
      </c>
      <c r="B46" s="79" t="s">
        <v>165</v>
      </c>
      <c r="C46" s="59" t="s">
        <v>64</v>
      </c>
      <c r="D46" s="59" t="s">
        <v>141</v>
      </c>
      <c r="E46" s="56">
        <v>11303</v>
      </c>
      <c r="F46" s="56">
        <v>6697</v>
      </c>
      <c r="G46" s="56"/>
      <c r="H46" s="57"/>
      <c r="I46" s="57"/>
      <c r="J46" s="52"/>
      <c r="K46" s="52"/>
      <c r="L46" s="52"/>
      <c r="M46" s="52"/>
      <c r="N46" s="53">
        <f t="shared" si="0"/>
        <v>18000</v>
      </c>
      <c r="O46" s="57">
        <f>+E46*0.12</f>
        <v>1356.36</v>
      </c>
      <c r="P46" s="56"/>
      <c r="Q46" s="52">
        <f t="shared" si="8"/>
        <v>339.09</v>
      </c>
      <c r="R46" s="57"/>
      <c r="S46" s="57"/>
      <c r="T46" s="52">
        <f t="shared" si="1"/>
        <v>1695.4499999999998</v>
      </c>
      <c r="U46" s="53">
        <f t="shared" si="2"/>
        <v>16304.55</v>
      </c>
      <c r="V46" s="54"/>
      <c r="W46" s="56">
        <f t="shared" si="3"/>
        <v>15070.666666666666</v>
      </c>
      <c r="X46" s="56">
        <f t="shared" si="4"/>
        <v>7535.333333333333</v>
      </c>
      <c r="Y46" s="56">
        <f t="shared" si="5"/>
        <v>8929.3333333333321</v>
      </c>
      <c r="Z46" s="56">
        <f t="shared" si="6"/>
        <v>4464.6666666666661</v>
      </c>
      <c r="AA46" s="36"/>
    </row>
    <row r="47" spans="1:27">
      <c r="A47" s="36"/>
      <c r="B47" s="36"/>
      <c r="C47"/>
      <c r="D47"/>
    </row>
    <row r="48" spans="1:27">
      <c r="A48" s="36"/>
      <c r="B48" s="36"/>
      <c r="C48"/>
      <c r="D48"/>
    </row>
    <row r="49" spans="1:4">
      <c r="A49" s="36"/>
      <c r="B49" s="36"/>
      <c r="C49"/>
      <c r="D49"/>
    </row>
    <row r="50" spans="1:4">
      <c r="A50" s="36"/>
      <c r="B50" s="36"/>
      <c r="C50"/>
      <c r="D50"/>
    </row>
    <row r="51" spans="1:4">
      <c r="A51" s="36"/>
      <c r="B51" s="36"/>
      <c r="C51"/>
      <c r="D51"/>
    </row>
    <row r="52" spans="1:4">
      <c r="A52" s="36"/>
      <c r="B52" s="36"/>
      <c r="C52"/>
      <c r="D52"/>
    </row>
    <row r="53" spans="1:4">
      <c r="A53" s="36"/>
      <c r="B53" s="36"/>
      <c r="C53"/>
      <c r="D53"/>
    </row>
    <row r="54" spans="1:4">
      <c r="A54" s="36"/>
      <c r="B54" s="36"/>
      <c r="C54"/>
      <c r="D54"/>
    </row>
    <row r="55" spans="1:4">
      <c r="A55" s="36"/>
      <c r="B55" s="36"/>
      <c r="C55"/>
      <c r="D55"/>
    </row>
    <row r="56" spans="1:4">
      <c r="A56" s="36"/>
      <c r="B56" s="36"/>
      <c r="C56"/>
      <c r="D56"/>
    </row>
    <row r="57" spans="1:4">
      <c r="A57" s="36"/>
      <c r="B57" s="36"/>
      <c r="C57"/>
      <c r="D57"/>
    </row>
    <row r="58" spans="1:4">
      <c r="A58" s="36"/>
      <c r="B58" s="36"/>
      <c r="C58"/>
      <c r="D58"/>
    </row>
    <row r="59" spans="1:4">
      <c r="A59" s="36"/>
      <c r="B59" s="36"/>
      <c r="C59"/>
      <c r="D59"/>
    </row>
    <row r="60" spans="1:4">
      <c r="A60" s="36"/>
      <c r="B60" s="36"/>
      <c r="C60"/>
      <c r="D60"/>
    </row>
    <row r="61" spans="1:4">
      <c r="A61" s="36"/>
      <c r="B61" s="36"/>
      <c r="C61"/>
      <c r="D61"/>
    </row>
    <row r="62" spans="1:4">
      <c r="A62" s="36"/>
      <c r="B62" s="36"/>
      <c r="C62"/>
      <c r="D62"/>
    </row>
    <row r="63" spans="1:4">
      <c r="A63" s="36"/>
      <c r="B63" s="36"/>
      <c r="C63"/>
      <c r="D63"/>
    </row>
    <row r="64" spans="1:4">
      <c r="A64" s="36"/>
      <c r="B64" s="36"/>
      <c r="C64"/>
      <c r="D64"/>
    </row>
    <row r="65" spans="1:4">
      <c r="A65" s="36"/>
      <c r="B65" s="36"/>
      <c r="C65"/>
      <c r="D65"/>
    </row>
    <row r="66" spans="1:4">
      <c r="A66" s="36"/>
      <c r="B66" s="36"/>
      <c r="C66"/>
      <c r="D66"/>
    </row>
    <row r="67" spans="1:4">
      <c r="A67" s="36"/>
      <c r="B67" s="36"/>
      <c r="C67"/>
      <c r="D67"/>
    </row>
    <row r="68" spans="1:4">
      <c r="A68" s="36"/>
      <c r="B68" s="36"/>
      <c r="C68"/>
      <c r="D68"/>
    </row>
    <row r="69" spans="1:4">
      <c r="A69" s="36"/>
      <c r="B69" s="36"/>
      <c r="C69"/>
      <c r="D69"/>
    </row>
    <row r="70" spans="1:4">
      <c r="A70" s="36"/>
      <c r="B70" s="36"/>
      <c r="C70"/>
      <c r="D70"/>
    </row>
    <row r="71" spans="1:4">
      <c r="A71" s="36"/>
      <c r="B71" s="36"/>
      <c r="C71"/>
      <c r="D71"/>
    </row>
    <row r="72" spans="1:4">
      <c r="A72" s="36"/>
      <c r="B72" s="36"/>
      <c r="C72"/>
      <c r="D72"/>
    </row>
    <row r="73" spans="1:4">
      <c r="A73" s="36"/>
      <c r="B73" s="36"/>
      <c r="C73"/>
      <c r="D73"/>
    </row>
    <row r="74" spans="1:4">
      <c r="A74" s="36"/>
      <c r="B74" s="36"/>
      <c r="C74"/>
      <c r="D74"/>
    </row>
    <row r="75" spans="1:4">
      <c r="A75" s="36"/>
      <c r="B75" s="36"/>
      <c r="C75"/>
      <c r="D75"/>
    </row>
    <row r="76" spans="1:4">
      <c r="A76" s="36"/>
      <c r="B76" s="36"/>
      <c r="C76"/>
      <c r="D76"/>
    </row>
    <row r="77" spans="1:4">
      <c r="A77" s="36"/>
      <c r="B77" s="36"/>
      <c r="C77"/>
      <c r="D77"/>
    </row>
    <row r="78" spans="1:4">
      <c r="A78" s="36"/>
      <c r="B78" s="36"/>
      <c r="C78"/>
      <c r="D78"/>
    </row>
    <row r="79" spans="1:4">
      <c r="A79" s="36"/>
      <c r="B79" s="36"/>
      <c r="C79"/>
      <c r="D79"/>
    </row>
    <row r="80" spans="1:4">
      <c r="A80" s="36"/>
      <c r="B80" s="36"/>
      <c r="C80"/>
      <c r="D80"/>
    </row>
    <row r="81" spans="1:4">
      <c r="A81" s="36"/>
      <c r="B81" s="36"/>
      <c r="C81"/>
      <c r="D81"/>
    </row>
    <row r="82" spans="1:4">
      <c r="A82" s="36"/>
      <c r="B82" s="36"/>
      <c r="C82"/>
      <c r="D82"/>
    </row>
    <row r="83" spans="1:4">
      <c r="A83" s="36"/>
      <c r="B83" s="36"/>
      <c r="C83"/>
      <c r="D83"/>
    </row>
    <row r="84" spans="1:4">
      <c r="A84" s="36"/>
      <c r="B84" s="36"/>
      <c r="C84"/>
      <c r="D84"/>
    </row>
    <row r="85" spans="1:4">
      <c r="A85" s="36"/>
      <c r="B85" s="36"/>
      <c r="C85"/>
      <c r="D85"/>
    </row>
    <row r="86" spans="1:4">
      <c r="A86" s="36"/>
      <c r="B86" s="36"/>
      <c r="C86"/>
      <c r="D86"/>
    </row>
    <row r="87" spans="1:4">
      <c r="A87" s="36"/>
      <c r="B87" s="36"/>
      <c r="C87"/>
      <c r="D87"/>
    </row>
    <row r="88" spans="1:4">
      <c r="A88" s="36"/>
      <c r="B88" s="36"/>
      <c r="C88"/>
      <c r="D88"/>
    </row>
    <row r="89" spans="1:4">
      <c r="A89" s="36"/>
      <c r="B89" s="36"/>
      <c r="C89"/>
      <c r="D89"/>
    </row>
    <row r="90" spans="1:4">
      <c r="A90" s="36"/>
      <c r="B90" s="36"/>
      <c r="C90"/>
      <c r="D90"/>
    </row>
    <row r="91" spans="1:4">
      <c r="A91" s="36"/>
      <c r="B91" s="36"/>
      <c r="C91"/>
      <c r="D91"/>
    </row>
    <row r="92" spans="1:4">
      <c r="A92" s="36"/>
      <c r="B92" s="36"/>
      <c r="C92"/>
      <c r="D92"/>
    </row>
    <row r="93" spans="1:4">
      <c r="A93" s="36"/>
      <c r="B93" s="36"/>
      <c r="C93"/>
      <c r="D93"/>
    </row>
    <row r="94" spans="1:4">
      <c r="A94" s="36"/>
      <c r="B94" s="36"/>
      <c r="C94"/>
      <c r="D94"/>
    </row>
    <row r="95" spans="1:4">
      <c r="A95" s="36"/>
      <c r="B95" s="36"/>
      <c r="C95"/>
      <c r="D95"/>
    </row>
    <row r="96" spans="1:4">
      <c r="A96" s="36"/>
      <c r="B96" s="36"/>
      <c r="C96"/>
      <c r="D96"/>
    </row>
    <row r="97" spans="1:4">
      <c r="A97" s="36"/>
      <c r="B97" s="36"/>
      <c r="C97"/>
      <c r="D97"/>
    </row>
    <row r="98" spans="1:4">
      <c r="A98" s="36"/>
      <c r="B98" s="36"/>
      <c r="C98"/>
      <c r="D98"/>
    </row>
    <row r="99" spans="1:4">
      <c r="A99" s="36"/>
      <c r="B99" s="36"/>
      <c r="C99"/>
      <c r="D99"/>
    </row>
    <row r="100" spans="1:4">
      <c r="A100" s="36"/>
      <c r="B100" s="36"/>
      <c r="C100"/>
      <c r="D100"/>
    </row>
    <row r="101" spans="1:4">
      <c r="A101" s="36"/>
      <c r="B101" s="36"/>
      <c r="C101"/>
      <c r="D101"/>
    </row>
    <row r="102" spans="1:4">
      <c r="A102" s="36"/>
      <c r="B102" s="36"/>
      <c r="C102"/>
      <c r="D102"/>
    </row>
    <row r="103" spans="1:4">
      <c r="A103" s="36"/>
      <c r="B103" s="36"/>
      <c r="C103"/>
      <c r="D103"/>
    </row>
    <row r="104" spans="1:4">
      <c r="A104" s="36"/>
      <c r="B104" s="36"/>
      <c r="C104"/>
      <c r="D104"/>
    </row>
    <row r="105" spans="1:4">
      <c r="A105" s="36"/>
      <c r="B105" s="36"/>
      <c r="C105"/>
      <c r="D105"/>
    </row>
    <row r="106" spans="1:4">
      <c r="A106" s="36"/>
      <c r="B106" s="36"/>
      <c r="C106"/>
      <c r="D106"/>
    </row>
    <row r="107" spans="1:4">
      <c r="A107" s="36"/>
      <c r="B107" s="36"/>
      <c r="C107"/>
      <c r="D107"/>
    </row>
    <row r="108" spans="1:4">
      <c r="A108" s="36"/>
      <c r="B108" s="36"/>
      <c r="C108"/>
      <c r="D108"/>
    </row>
    <row r="109" spans="1:4">
      <c r="A109" s="36"/>
      <c r="B109" s="36"/>
      <c r="C109"/>
      <c r="D109"/>
    </row>
    <row r="110" spans="1:4">
      <c r="A110" s="36"/>
      <c r="B110" s="36"/>
      <c r="C110"/>
      <c r="D110"/>
    </row>
    <row r="111" spans="1:4">
      <c r="A111" s="36"/>
      <c r="B111" s="36"/>
      <c r="C111"/>
      <c r="D111"/>
    </row>
    <row r="112" spans="1:4">
      <c r="A112" s="36"/>
      <c r="B112" s="36"/>
      <c r="C112"/>
      <c r="D112"/>
    </row>
    <row r="113" spans="1:4">
      <c r="A113" s="36"/>
      <c r="B113" s="36"/>
      <c r="C113"/>
      <c r="D113"/>
    </row>
    <row r="114" spans="1:4">
      <c r="A114" s="36"/>
      <c r="B114" s="36"/>
      <c r="C114"/>
      <c r="D114"/>
    </row>
    <row r="115" spans="1:4">
      <c r="A115" s="36"/>
      <c r="B115" s="36"/>
      <c r="C115"/>
      <c r="D115"/>
    </row>
    <row r="116" spans="1:4">
      <c r="A116" s="36"/>
      <c r="B116" s="36"/>
      <c r="C116"/>
      <c r="D116"/>
    </row>
    <row r="117" spans="1:4">
      <c r="A117" s="36"/>
      <c r="B117" s="36"/>
      <c r="C117"/>
      <c r="D117"/>
    </row>
    <row r="118" spans="1:4">
      <c r="A118" s="36"/>
      <c r="B118" s="36"/>
      <c r="C118"/>
      <c r="D118"/>
    </row>
    <row r="119" spans="1:4">
      <c r="A119" s="36"/>
      <c r="B119" s="36"/>
      <c r="C119"/>
      <c r="D119"/>
    </row>
    <row r="120" spans="1:4">
      <c r="A120" s="36"/>
      <c r="B120" s="36"/>
      <c r="C120"/>
      <c r="D120"/>
    </row>
    <row r="121" spans="1:4">
      <c r="A121" s="36"/>
      <c r="B121" s="36"/>
      <c r="C121"/>
      <c r="D121"/>
    </row>
    <row r="122" spans="1:4">
      <c r="A122" s="36"/>
      <c r="B122" s="36"/>
      <c r="C122"/>
      <c r="D122"/>
    </row>
    <row r="123" spans="1:4">
      <c r="A123" s="36"/>
      <c r="B123" s="36"/>
      <c r="C123"/>
      <c r="D123"/>
    </row>
    <row r="124" spans="1:4">
      <c r="A124" s="36"/>
      <c r="B124" s="36"/>
      <c r="C124"/>
      <c r="D124"/>
    </row>
    <row r="125" spans="1:4">
      <c r="A125" s="36"/>
      <c r="B125" s="36"/>
      <c r="C125"/>
      <c r="D125"/>
    </row>
    <row r="126" spans="1:4">
      <c r="A126" s="36"/>
      <c r="B126" s="36"/>
      <c r="C126"/>
      <c r="D126"/>
    </row>
    <row r="127" spans="1:4">
      <c r="A127" s="36"/>
      <c r="B127" s="36"/>
      <c r="C127"/>
      <c r="D127"/>
    </row>
    <row r="128" spans="1:4">
      <c r="A128" s="36"/>
      <c r="B128" s="36"/>
      <c r="C128"/>
      <c r="D128"/>
    </row>
    <row r="129" spans="1:27">
      <c r="A129" s="36"/>
      <c r="B129" s="36"/>
      <c r="C129"/>
      <c r="D129"/>
    </row>
    <row r="130" spans="1:27">
      <c r="A130" s="36"/>
      <c r="B130" s="36"/>
      <c r="C130"/>
      <c r="D130"/>
    </row>
    <row r="131" spans="1:27">
      <c r="A131" s="36"/>
      <c r="B131" s="36"/>
      <c r="C131"/>
      <c r="D131"/>
    </row>
    <row r="132" spans="1:27">
      <c r="A132" s="36"/>
      <c r="B132" s="36"/>
      <c r="C132"/>
      <c r="D132"/>
    </row>
    <row r="133" spans="1:27">
      <c r="A133" s="36"/>
      <c r="B133" s="36"/>
      <c r="C133"/>
      <c r="D133"/>
    </row>
    <row r="134" spans="1:27">
      <c r="A134" s="36"/>
      <c r="B134" s="36"/>
      <c r="C134"/>
      <c r="D134"/>
    </row>
    <row r="135" spans="1:27">
      <c r="A135" s="36"/>
      <c r="B135" s="36"/>
      <c r="C135"/>
      <c r="D135"/>
    </row>
    <row r="136" spans="1:27">
      <c r="A136" s="36"/>
      <c r="B136" s="36"/>
      <c r="C136"/>
      <c r="D136"/>
    </row>
    <row r="137" spans="1:27">
      <c r="A137" s="36"/>
      <c r="B137" s="36"/>
      <c r="C137"/>
      <c r="D137"/>
    </row>
    <row r="138" spans="1:27">
      <c r="E138" s="33"/>
      <c r="N138" s="34"/>
      <c r="O138" s="34"/>
      <c r="T138" s="34"/>
      <c r="AA138" s="36"/>
    </row>
    <row r="139" spans="1:27">
      <c r="E139" s="33"/>
      <c r="N139" s="34"/>
      <c r="O139" s="34"/>
      <c r="T139" s="34"/>
      <c r="AA139" s="36"/>
    </row>
    <row r="140" spans="1:27">
      <c r="E140" s="33"/>
      <c r="N140" s="34"/>
      <c r="O140" s="34"/>
      <c r="T140" s="34"/>
      <c r="AA140" s="36"/>
    </row>
    <row r="141" spans="1:27">
      <c r="E141" s="33"/>
      <c r="N141" s="34"/>
      <c r="O141" s="34"/>
      <c r="T141" s="34"/>
      <c r="AA141" s="36"/>
    </row>
    <row r="142" spans="1:27">
      <c r="E142" s="33"/>
      <c r="N142" s="34"/>
      <c r="O142" s="34"/>
      <c r="T142" s="34"/>
      <c r="AA142" s="36"/>
    </row>
    <row r="143" spans="1:27">
      <c r="E143" s="33"/>
      <c r="N143" s="34"/>
      <c r="O143" s="34"/>
      <c r="T143" s="34"/>
      <c r="AA143" s="36"/>
    </row>
    <row r="144" spans="1:27">
      <c r="E144" s="33"/>
      <c r="N144" s="34"/>
      <c r="O144" s="34"/>
      <c r="T144" s="34"/>
      <c r="AA144" s="36"/>
    </row>
    <row r="145" spans="5:27">
      <c r="E145" s="33"/>
      <c r="N145" s="34"/>
      <c r="O145" s="34"/>
      <c r="T145" s="34"/>
      <c r="AA145" s="36"/>
    </row>
    <row r="146" spans="5:27">
      <c r="E146" s="33"/>
      <c r="N146" s="34"/>
      <c r="O146" s="34"/>
      <c r="T146" s="34"/>
      <c r="AA146" s="36"/>
    </row>
    <row r="147" spans="5:27">
      <c r="E147" s="33"/>
      <c r="N147" s="34"/>
      <c r="O147" s="34"/>
      <c r="T147" s="34"/>
      <c r="AA147" s="36"/>
    </row>
    <row r="148" spans="5:27">
      <c r="E148" s="33"/>
      <c r="N148" s="34"/>
      <c r="O148" s="34"/>
      <c r="T148" s="34"/>
      <c r="AA148" s="36"/>
    </row>
    <row r="149" spans="5:27">
      <c r="E149" s="33"/>
      <c r="N149" s="34"/>
      <c r="O149" s="34"/>
      <c r="T149" s="34"/>
      <c r="AA149" s="36"/>
    </row>
    <row r="150" spans="5:27">
      <c r="E150" s="33"/>
      <c r="N150" s="34"/>
      <c r="O150" s="34"/>
      <c r="T150" s="34"/>
      <c r="AA150" s="36"/>
    </row>
    <row r="151" spans="5:27">
      <c r="E151" s="33"/>
      <c r="N151" s="34"/>
      <c r="O151" s="34"/>
      <c r="T151" s="34"/>
      <c r="AA151" s="36"/>
    </row>
    <row r="152" spans="5:27">
      <c r="E152" s="33"/>
      <c r="N152" s="34"/>
      <c r="O152" s="34"/>
      <c r="T152" s="34"/>
      <c r="AA152" s="36"/>
    </row>
    <row r="153" spans="5:27">
      <c r="E153" s="33"/>
      <c r="N153" s="34"/>
      <c r="O153" s="34"/>
      <c r="T153" s="34"/>
      <c r="AA153" s="36"/>
    </row>
    <row r="154" spans="5:27">
      <c r="E154" s="33"/>
      <c r="N154" s="34"/>
      <c r="O154" s="34"/>
      <c r="T154" s="34"/>
      <c r="AA154" s="36"/>
    </row>
    <row r="155" spans="5:27">
      <c r="E155" s="33"/>
      <c r="N155" s="34"/>
      <c r="O155" s="34"/>
      <c r="T155" s="34"/>
      <c r="AA155" s="36"/>
    </row>
    <row r="156" spans="5:27">
      <c r="E156" s="33"/>
      <c r="N156" s="34"/>
      <c r="O156" s="34"/>
      <c r="T156" s="34"/>
      <c r="AA156" s="36"/>
    </row>
    <row r="157" spans="5:27">
      <c r="E157" s="33"/>
      <c r="N157" s="34"/>
      <c r="O157" s="34"/>
      <c r="T157" s="34"/>
      <c r="AA157" s="36"/>
    </row>
    <row r="158" spans="5:27">
      <c r="E158" s="33"/>
      <c r="N158" s="34"/>
      <c r="O158" s="34"/>
      <c r="T158" s="34"/>
      <c r="AA158" s="36"/>
    </row>
    <row r="159" spans="5:27">
      <c r="E159" s="33"/>
      <c r="N159" s="34"/>
      <c r="O159" s="34"/>
      <c r="T159" s="34"/>
      <c r="AA159" s="36"/>
    </row>
    <row r="160" spans="5:27">
      <c r="E160" s="33"/>
      <c r="N160" s="34"/>
      <c r="O160" s="34"/>
      <c r="T160" s="34"/>
      <c r="AA160" s="36"/>
    </row>
    <row r="161" spans="5:27">
      <c r="E161" s="33"/>
      <c r="N161" s="34"/>
      <c r="O161" s="34"/>
      <c r="T161" s="34"/>
      <c r="AA161" s="36"/>
    </row>
    <row r="162" spans="5:27">
      <c r="E162" s="33"/>
      <c r="N162" s="34"/>
      <c r="O162" s="34"/>
      <c r="T162" s="34"/>
      <c r="AA162" s="36"/>
    </row>
    <row r="163" spans="5:27">
      <c r="E163" s="33"/>
      <c r="N163" s="34"/>
      <c r="O163" s="34"/>
      <c r="T163" s="34"/>
      <c r="AA163" s="36"/>
    </row>
    <row r="164" spans="5:27">
      <c r="E164" s="33"/>
      <c r="N164" s="34"/>
      <c r="O164" s="34"/>
      <c r="T164" s="34"/>
      <c r="AA164" s="36"/>
    </row>
    <row r="165" spans="5:27">
      <c r="E165" s="33"/>
      <c r="N165" s="34"/>
      <c r="O165" s="34"/>
      <c r="T165" s="34"/>
      <c r="AA165" s="36"/>
    </row>
    <row r="166" spans="5:27">
      <c r="E166" s="33"/>
      <c r="N166" s="34"/>
      <c r="O166" s="34"/>
      <c r="T166" s="34"/>
      <c r="AA166" s="36"/>
    </row>
    <row r="167" spans="5:27">
      <c r="E167" s="33"/>
      <c r="N167" s="34"/>
      <c r="O167" s="34"/>
      <c r="T167" s="34"/>
      <c r="AA167" s="36"/>
    </row>
    <row r="168" spans="5:27">
      <c r="E168" s="33"/>
      <c r="N168" s="34"/>
      <c r="O168" s="34"/>
      <c r="T168" s="34"/>
      <c r="AA168" s="36"/>
    </row>
    <row r="169" spans="5:27">
      <c r="E169" s="33"/>
      <c r="N169" s="34"/>
      <c r="O169" s="34"/>
      <c r="T169" s="34"/>
      <c r="AA169" s="36"/>
    </row>
    <row r="170" spans="5:27">
      <c r="E170" s="33"/>
      <c r="N170" s="34"/>
      <c r="O170" s="34"/>
      <c r="T170" s="34"/>
      <c r="AA170" s="36"/>
    </row>
    <row r="171" spans="5:27">
      <c r="E171" s="33"/>
      <c r="N171" s="34"/>
      <c r="O171" s="34"/>
      <c r="T171" s="34"/>
      <c r="AA171" s="36"/>
    </row>
    <row r="172" spans="5:27">
      <c r="E172" s="33"/>
      <c r="N172" s="34"/>
      <c r="O172" s="34"/>
      <c r="T172" s="34"/>
      <c r="AA172" s="36"/>
    </row>
    <row r="173" spans="5:27">
      <c r="E173" s="33"/>
      <c r="N173" s="34"/>
      <c r="O173" s="34"/>
      <c r="T173" s="34"/>
      <c r="AA173" s="36"/>
    </row>
    <row r="174" spans="5:27">
      <c r="E174" s="33"/>
      <c r="N174" s="34"/>
      <c r="O174" s="34"/>
      <c r="T174" s="34"/>
      <c r="AA174" s="36"/>
    </row>
    <row r="175" spans="5:27">
      <c r="E175" s="33"/>
      <c r="N175" s="34"/>
      <c r="O175" s="34"/>
      <c r="T175" s="34"/>
      <c r="AA175" s="36"/>
    </row>
    <row r="176" spans="5:27">
      <c r="E176" s="33"/>
      <c r="N176" s="34"/>
      <c r="O176" s="34"/>
      <c r="AA176" s="36"/>
    </row>
    <row r="177" spans="5:27">
      <c r="E177" s="33"/>
      <c r="N177" s="34"/>
      <c r="O177" s="34"/>
      <c r="AA177" s="36"/>
    </row>
    <row r="178" spans="5:27">
      <c r="E178" s="33"/>
      <c r="N178" s="34"/>
      <c r="O178" s="34"/>
      <c r="AA178" s="36"/>
    </row>
    <row r="179" spans="5:27">
      <c r="E179" s="33"/>
      <c r="N179" s="34"/>
      <c r="O179" s="34"/>
      <c r="AA179" s="36"/>
    </row>
    <row r="180" spans="5:27">
      <c r="E180" s="33"/>
      <c r="N180" s="34"/>
      <c r="O180" s="34"/>
      <c r="AA180" s="36"/>
    </row>
    <row r="181" spans="5:27">
      <c r="E181" s="33"/>
      <c r="N181" s="34"/>
      <c r="O181" s="34"/>
      <c r="AA181" s="36"/>
    </row>
    <row r="182" spans="5:27">
      <c r="E182" s="33"/>
      <c r="N182" s="34"/>
      <c r="O182" s="34"/>
      <c r="AA182" s="36"/>
    </row>
    <row r="183" spans="5:27">
      <c r="E183" s="33"/>
      <c r="N183" s="34"/>
      <c r="O183" s="34"/>
      <c r="AA183" s="36"/>
    </row>
    <row r="184" spans="5:27">
      <c r="E184" s="33"/>
      <c r="N184" s="34"/>
      <c r="O184" s="34"/>
      <c r="AA184" s="36"/>
    </row>
    <row r="185" spans="5:27">
      <c r="E185" s="33"/>
      <c r="N185" s="34"/>
      <c r="O185" s="34"/>
      <c r="AA185" s="36"/>
    </row>
    <row r="186" spans="5:27">
      <c r="E186" s="33"/>
      <c r="N186" s="34"/>
      <c r="O186" s="34"/>
      <c r="AA186" s="36"/>
    </row>
    <row r="187" spans="5:27">
      <c r="E187" s="33"/>
      <c r="N187" s="34"/>
      <c r="O187" s="34"/>
      <c r="AA187" s="36"/>
    </row>
    <row r="188" spans="5:27">
      <c r="E188" s="33"/>
      <c r="N188" s="34"/>
      <c r="O188" s="34"/>
      <c r="AA188" s="36"/>
    </row>
    <row r="189" spans="5:27">
      <c r="E189" s="33"/>
      <c r="N189" s="34"/>
      <c r="O189" s="34"/>
      <c r="AA189" s="36"/>
    </row>
    <row r="190" spans="5:27">
      <c r="E190" s="33"/>
      <c r="O190" s="34"/>
      <c r="AA190" s="36"/>
    </row>
    <row r="191" spans="5:27">
      <c r="E191" s="33"/>
      <c r="O191" s="34"/>
      <c r="AA191" s="36"/>
    </row>
    <row r="192" spans="5:27">
      <c r="E192" s="33"/>
      <c r="O192" s="34"/>
      <c r="AA192" s="36"/>
    </row>
    <row r="193" spans="5:27">
      <c r="E193" s="33"/>
      <c r="O193" s="34"/>
      <c r="AA193" s="36"/>
    </row>
    <row r="194" spans="5:27">
      <c r="E194" s="33"/>
      <c r="O194" s="34"/>
      <c r="AA194" s="36"/>
    </row>
    <row r="195" spans="5:27">
      <c r="E195" s="33"/>
      <c r="O195" s="34"/>
      <c r="AA195" s="36"/>
    </row>
    <row r="196" spans="5:27">
      <c r="E196" s="33"/>
      <c r="O196" s="34"/>
      <c r="AA196" s="36"/>
    </row>
    <row r="197" spans="5:27">
      <c r="E197" s="33"/>
      <c r="O197" s="34"/>
      <c r="AA197" s="36"/>
    </row>
    <row r="198" spans="5:27">
      <c r="E198" s="33"/>
      <c r="O198" s="34"/>
      <c r="AA198" s="36"/>
    </row>
    <row r="199" spans="5:27">
      <c r="E199" s="33"/>
      <c r="O199" s="34"/>
      <c r="AA199" s="36"/>
    </row>
    <row r="200" spans="5:27">
      <c r="E200" s="33"/>
      <c r="O200" s="34"/>
      <c r="AA200" s="36"/>
    </row>
    <row r="201" spans="5:27">
      <c r="E201" s="33"/>
      <c r="O201" s="34"/>
      <c r="AA201" s="36"/>
    </row>
    <row r="202" spans="5:27">
      <c r="E202" s="33"/>
      <c r="O202" s="34"/>
      <c r="AA202" s="36"/>
    </row>
    <row r="203" spans="5:27">
      <c r="E203" s="33"/>
      <c r="O203" s="34"/>
      <c r="AA203" s="36"/>
    </row>
    <row r="204" spans="5:27">
      <c r="E204" s="33"/>
      <c r="O204" s="34"/>
      <c r="AA204" s="36"/>
    </row>
    <row r="205" spans="5:27">
      <c r="E205" s="33"/>
      <c r="O205" s="34"/>
      <c r="AA205" s="36"/>
    </row>
    <row r="206" spans="5:27">
      <c r="E206" s="33"/>
      <c r="O206" s="34"/>
      <c r="AA206" s="36"/>
    </row>
    <row r="207" spans="5:27">
      <c r="E207" s="33"/>
      <c r="O207" s="34"/>
      <c r="AA207" s="36"/>
    </row>
    <row r="208" spans="5:27">
      <c r="E208" s="33"/>
      <c r="O208" s="34"/>
      <c r="AA208" s="36"/>
    </row>
    <row r="209" spans="5:27">
      <c r="E209" s="33"/>
      <c r="O209" s="34"/>
      <c r="AA209" s="36"/>
    </row>
    <row r="210" spans="5:27">
      <c r="E210" s="33"/>
      <c r="O210" s="34"/>
      <c r="AA210" s="36"/>
    </row>
    <row r="211" spans="5:27">
      <c r="E211" s="33"/>
      <c r="O211" s="34"/>
      <c r="AA211" s="36"/>
    </row>
    <row r="212" spans="5:27">
      <c r="E212" s="33"/>
      <c r="O212" s="34"/>
      <c r="AA212" s="36"/>
    </row>
    <row r="213" spans="5:27">
      <c r="E213" s="33"/>
      <c r="O213" s="34"/>
      <c r="AA213" s="36"/>
    </row>
    <row r="214" spans="5:27">
      <c r="E214" s="33"/>
      <c r="O214" s="34"/>
      <c r="AA214" s="36"/>
    </row>
    <row r="215" spans="5:27">
      <c r="E215" s="33"/>
      <c r="O215" s="34"/>
      <c r="AA215" s="36"/>
    </row>
    <row r="216" spans="5:27">
      <c r="E216" s="33"/>
      <c r="O216" s="34"/>
      <c r="AA216" s="36"/>
    </row>
    <row r="217" spans="5:27">
      <c r="E217" s="33"/>
      <c r="O217" s="34"/>
      <c r="AA217" s="36"/>
    </row>
    <row r="218" spans="5:27">
      <c r="E218" s="33"/>
      <c r="O218" s="34"/>
      <c r="AA218" s="36"/>
    </row>
    <row r="219" spans="5:27">
      <c r="E219" s="33"/>
      <c r="O219" s="34"/>
      <c r="AA219" s="36"/>
    </row>
    <row r="220" spans="5:27">
      <c r="E220" s="33"/>
      <c r="O220" s="34"/>
      <c r="AA220" s="36"/>
    </row>
    <row r="221" spans="5:27">
      <c r="E221" s="33"/>
      <c r="O221" s="34"/>
      <c r="AA221" s="36"/>
    </row>
    <row r="222" spans="5:27">
      <c r="E222" s="33"/>
      <c r="O222" s="34"/>
      <c r="AA222" s="36"/>
    </row>
    <row r="223" spans="5:27">
      <c r="E223" s="33"/>
      <c r="O223" s="34"/>
      <c r="AA223" s="36"/>
    </row>
    <row r="224" spans="5:27">
      <c r="E224" s="33"/>
      <c r="O224" s="34"/>
      <c r="AA224" s="36"/>
    </row>
    <row r="225" spans="5:27">
      <c r="E225" s="33"/>
      <c r="O225" s="34"/>
      <c r="AA225" s="36"/>
    </row>
    <row r="226" spans="5:27">
      <c r="E226" s="33"/>
      <c r="O226" s="34"/>
      <c r="AA226" s="36"/>
    </row>
    <row r="227" spans="5:27">
      <c r="E227" s="33"/>
      <c r="O227" s="34"/>
      <c r="AA227" s="36"/>
    </row>
    <row r="228" spans="5:27">
      <c r="E228" s="33"/>
      <c r="O228" s="34"/>
      <c r="AA228" s="36"/>
    </row>
    <row r="229" spans="5:27">
      <c r="E229" s="33"/>
      <c r="O229" s="34"/>
      <c r="AA229" s="36"/>
    </row>
    <row r="230" spans="5:27">
      <c r="E230" s="33"/>
      <c r="O230" s="34"/>
      <c r="AA230" s="36"/>
    </row>
    <row r="231" spans="5:27">
      <c r="E231" s="33"/>
      <c r="O231" s="34"/>
      <c r="AA231" s="36"/>
    </row>
    <row r="232" spans="5:27">
      <c r="E232" s="33"/>
      <c r="AA232" s="36"/>
    </row>
    <row r="233" spans="5:27">
      <c r="E233" s="33"/>
      <c r="AA233" s="36"/>
    </row>
    <row r="234" spans="5:27">
      <c r="E234" s="33"/>
      <c r="AA234" s="36"/>
    </row>
    <row r="235" spans="5:27">
      <c r="E235" s="33"/>
      <c r="AA235" s="36"/>
    </row>
    <row r="236" spans="5:27">
      <c r="AA236" s="36"/>
    </row>
    <row r="237" spans="5:27">
      <c r="AA237" s="36"/>
    </row>
    <row r="238" spans="5:27">
      <c r="AA238" s="36"/>
    </row>
    <row r="239" spans="5:27">
      <c r="AA239" s="36"/>
    </row>
    <row r="240" spans="5:27">
      <c r="AA240" s="36"/>
    </row>
    <row r="241" spans="27:27">
      <c r="AA241" s="36"/>
    </row>
    <row r="242" spans="27:27">
      <c r="AA242" s="36"/>
    </row>
    <row r="243" spans="27:27">
      <c r="AA243" s="36"/>
    </row>
    <row r="244" spans="27:27">
      <c r="AA244" s="36"/>
    </row>
    <row r="245" spans="27:27">
      <c r="AA245" s="36"/>
    </row>
    <row r="246" spans="27:27">
      <c r="AA246" s="36"/>
    </row>
    <row r="247" spans="27:27">
      <c r="AA247" s="36"/>
    </row>
    <row r="248" spans="27:27">
      <c r="AA248" s="36"/>
    </row>
    <row r="249" spans="27:27">
      <c r="AA249" s="36"/>
    </row>
    <row r="250" spans="27:27">
      <c r="AA250" s="36"/>
    </row>
    <row r="251" spans="27:27">
      <c r="AA251" s="36"/>
    </row>
    <row r="252" spans="27:27">
      <c r="AA252" s="36"/>
    </row>
    <row r="253" spans="27:27">
      <c r="AA253" s="36"/>
    </row>
    <row r="254" spans="27:27">
      <c r="AA254" s="36"/>
    </row>
    <row r="255" spans="27:27">
      <c r="AA255" s="36"/>
    </row>
    <row r="256" spans="27:27">
      <c r="AA256" s="36"/>
    </row>
    <row r="257" spans="27:27">
      <c r="AA257" s="36"/>
    </row>
    <row r="258" spans="27:27">
      <c r="AA258" s="36"/>
    </row>
    <row r="259" spans="27:27">
      <c r="AA259" s="36"/>
    </row>
    <row r="260" spans="27:27">
      <c r="AA260" s="36"/>
    </row>
    <row r="261" spans="27:27">
      <c r="AA261" s="36"/>
    </row>
    <row r="262" spans="27:27">
      <c r="AA262" s="36"/>
    </row>
    <row r="263" spans="27:27">
      <c r="AA263" s="36"/>
    </row>
    <row r="264" spans="27:27">
      <c r="AA264" s="36"/>
    </row>
    <row r="265" spans="27:27">
      <c r="AA265" s="36"/>
    </row>
    <row r="266" spans="27:27">
      <c r="AA266" s="36"/>
    </row>
    <row r="267" spans="27:27">
      <c r="AA267" s="36"/>
    </row>
    <row r="268" spans="27:27">
      <c r="AA268" s="36"/>
    </row>
    <row r="269" spans="27:27">
      <c r="AA269" s="36"/>
    </row>
    <row r="270" spans="27:27">
      <c r="AA270" s="36"/>
    </row>
    <row r="271" spans="27:27">
      <c r="AA271" s="36"/>
    </row>
    <row r="272" spans="27:27">
      <c r="AA272" s="36"/>
    </row>
    <row r="273" spans="27:27">
      <c r="AA273" s="36"/>
    </row>
    <row r="274" spans="27:27">
      <c r="AA274" s="36"/>
    </row>
    <row r="275" spans="27:27">
      <c r="AA275" s="36"/>
    </row>
    <row r="276" spans="27:27">
      <c r="AA276" s="36"/>
    </row>
    <row r="277" spans="27:27">
      <c r="AA277" s="36"/>
    </row>
    <row r="278" spans="27:27">
      <c r="AA278" s="36"/>
    </row>
    <row r="279" spans="27:27">
      <c r="AA279" s="36"/>
    </row>
    <row r="280" spans="27:27">
      <c r="AA280" s="36"/>
    </row>
    <row r="281" spans="27:27">
      <c r="AA281" s="36"/>
    </row>
    <row r="282" spans="27:27">
      <c r="AA282" s="36"/>
    </row>
    <row r="283" spans="27:27">
      <c r="AA283" s="36"/>
    </row>
    <row r="284" spans="27:27">
      <c r="AA284" s="36"/>
    </row>
    <row r="285" spans="27:27">
      <c r="AA285" s="36"/>
    </row>
    <row r="286" spans="27:27">
      <c r="AA286" s="36"/>
    </row>
    <row r="287" spans="27:27">
      <c r="AA287" s="36"/>
    </row>
    <row r="288" spans="27:27">
      <c r="AA288" s="36"/>
    </row>
    <row r="289" spans="27:27">
      <c r="AA289" s="36"/>
    </row>
    <row r="290" spans="27:27">
      <c r="AA290" s="36"/>
    </row>
    <row r="291" spans="27:27">
      <c r="AA291" s="36"/>
    </row>
    <row r="292" spans="27:27">
      <c r="AA292" s="36"/>
    </row>
    <row r="293" spans="27:27">
      <c r="AA293" s="36"/>
    </row>
    <row r="294" spans="27:27">
      <c r="AA294" s="36"/>
    </row>
    <row r="295" spans="27:27">
      <c r="AA295" s="36"/>
    </row>
    <row r="296" spans="27:27">
      <c r="AA296" s="36"/>
    </row>
    <row r="297" spans="27:27">
      <c r="AA297" s="36"/>
    </row>
    <row r="298" spans="27:27">
      <c r="AA298" s="36"/>
    </row>
    <row r="299" spans="27:27">
      <c r="AA299" s="36"/>
    </row>
    <row r="300" spans="27:27">
      <c r="AA300" s="36"/>
    </row>
    <row r="301" spans="27:27">
      <c r="AA301" s="36"/>
    </row>
    <row r="302" spans="27:27">
      <c r="AA302" s="36"/>
    </row>
    <row r="303" spans="27:27">
      <c r="AA303" s="36"/>
    </row>
    <row r="304" spans="27:27">
      <c r="AA304" s="36"/>
    </row>
    <row r="305" spans="27:27">
      <c r="AA305" s="36"/>
    </row>
    <row r="306" spans="27:27">
      <c r="AA306" s="36"/>
    </row>
    <row r="307" spans="27:27">
      <c r="AA307" s="36"/>
    </row>
    <row r="308" spans="27:27">
      <c r="AA308" s="36"/>
    </row>
    <row r="309" spans="27:27">
      <c r="AA309" s="36"/>
    </row>
    <row r="310" spans="27:27">
      <c r="AA310" s="36"/>
    </row>
    <row r="311" spans="27:27">
      <c r="AA311" s="36"/>
    </row>
    <row r="312" spans="27:27">
      <c r="AA312" s="36"/>
    </row>
    <row r="313" spans="27:27">
      <c r="AA313" s="36"/>
    </row>
    <row r="314" spans="27:27">
      <c r="AA314" s="36"/>
    </row>
    <row r="315" spans="27:27">
      <c r="AA315" s="36"/>
    </row>
    <row r="316" spans="27:27">
      <c r="AA316" s="36"/>
    </row>
    <row r="317" spans="27:27">
      <c r="AA317" s="36"/>
    </row>
    <row r="318" spans="27:27">
      <c r="AA318" s="36"/>
    </row>
    <row r="319" spans="27:27">
      <c r="AA319" s="36"/>
    </row>
    <row r="320" spans="27:27">
      <c r="AA320" s="36"/>
    </row>
    <row r="321" spans="27:27">
      <c r="AA321" s="36"/>
    </row>
    <row r="322" spans="27:27">
      <c r="AA322" s="36"/>
    </row>
    <row r="323" spans="27:27">
      <c r="AA323" s="36"/>
    </row>
    <row r="324" spans="27:27">
      <c r="AA324" s="36"/>
    </row>
    <row r="325" spans="27:27">
      <c r="AA325" s="36"/>
    </row>
    <row r="326" spans="27:27">
      <c r="AA326" s="36"/>
    </row>
    <row r="327" spans="27:27">
      <c r="AA327" s="36"/>
    </row>
    <row r="328" spans="27:27">
      <c r="AA328" s="36"/>
    </row>
    <row r="329" spans="27:27">
      <c r="AA329" s="36"/>
    </row>
    <row r="330" spans="27:27">
      <c r="AA330" s="36"/>
    </row>
    <row r="331" spans="27:27">
      <c r="AA331" s="36"/>
    </row>
    <row r="332" spans="27:27">
      <c r="AA332" s="36"/>
    </row>
    <row r="333" spans="27:27">
      <c r="AA333" s="36"/>
    </row>
    <row r="334" spans="27:27">
      <c r="AA334" s="36"/>
    </row>
    <row r="335" spans="27:27">
      <c r="AA335" s="36"/>
    </row>
    <row r="336" spans="27:27">
      <c r="AA336" s="36"/>
    </row>
    <row r="337" spans="27:27">
      <c r="AA337" s="36"/>
    </row>
    <row r="338" spans="27:27">
      <c r="AA338" s="36"/>
    </row>
    <row r="339" spans="27:27">
      <c r="AA339" s="36"/>
    </row>
    <row r="340" spans="27:27">
      <c r="AA340" s="36"/>
    </row>
    <row r="341" spans="27:27">
      <c r="AA341" s="36"/>
    </row>
    <row r="342" spans="27:27">
      <c r="AA342" s="36"/>
    </row>
    <row r="343" spans="27:27">
      <c r="AA343" s="36"/>
    </row>
    <row r="344" spans="27:27">
      <c r="AA344" s="36"/>
    </row>
    <row r="345" spans="27:27">
      <c r="AA345" s="36"/>
    </row>
    <row r="346" spans="27:27">
      <c r="AA346" s="36"/>
    </row>
    <row r="347" spans="27:27">
      <c r="AA347" s="36"/>
    </row>
    <row r="348" spans="27:27">
      <c r="AA348" s="36"/>
    </row>
    <row r="349" spans="27:27">
      <c r="AA349" s="36"/>
    </row>
    <row r="350" spans="27:27">
      <c r="AA350" s="36"/>
    </row>
    <row r="351" spans="27:27">
      <c r="AA351" s="36"/>
    </row>
    <row r="352" spans="27:27">
      <c r="AA352" s="36"/>
    </row>
    <row r="353" spans="27:27">
      <c r="AA353" s="36"/>
    </row>
    <row r="354" spans="27:27">
      <c r="AA354" s="36"/>
    </row>
    <row r="355" spans="27:27">
      <c r="AA355" s="36"/>
    </row>
    <row r="356" spans="27:27">
      <c r="AA356" s="36"/>
    </row>
    <row r="357" spans="27:27">
      <c r="AA357" s="36"/>
    </row>
    <row r="358" spans="27:27">
      <c r="AA358" s="36"/>
    </row>
    <row r="359" spans="27:27">
      <c r="AA359" s="36"/>
    </row>
    <row r="360" spans="27:27">
      <c r="AA360" s="36"/>
    </row>
    <row r="361" spans="27:27">
      <c r="AA361" s="36"/>
    </row>
    <row r="362" spans="27:27">
      <c r="AA362" s="36"/>
    </row>
    <row r="363" spans="27:27">
      <c r="AA363" s="36"/>
    </row>
    <row r="364" spans="27:27">
      <c r="AA364" s="36"/>
    </row>
    <row r="365" spans="27:27">
      <c r="AA365" s="36"/>
    </row>
    <row r="366" spans="27:27">
      <c r="AA366" s="36"/>
    </row>
    <row r="367" spans="27:27">
      <c r="AA367" s="36"/>
    </row>
    <row r="368" spans="27:27">
      <c r="AA368" s="36"/>
    </row>
    <row r="369" spans="27:27">
      <c r="AA369" s="36"/>
    </row>
    <row r="370" spans="27:27">
      <c r="AA370" s="36"/>
    </row>
    <row r="371" spans="27:27">
      <c r="AA371" s="36"/>
    </row>
    <row r="372" spans="27:27">
      <c r="AA372" s="36"/>
    </row>
    <row r="373" spans="27:27">
      <c r="AA373" s="36"/>
    </row>
    <row r="374" spans="27:27">
      <c r="AA374" s="36"/>
    </row>
    <row r="375" spans="27:27">
      <c r="AA375" s="36"/>
    </row>
    <row r="376" spans="27:27">
      <c r="AA376" s="36"/>
    </row>
    <row r="377" spans="27:27">
      <c r="AA377" s="36"/>
    </row>
    <row r="378" spans="27:27">
      <c r="AA378" s="36"/>
    </row>
    <row r="379" spans="27:27">
      <c r="AA379" s="36"/>
    </row>
    <row r="380" spans="27:27">
      <c r="AA380" s="36"/>
    </row>
    <row r="381" spans="27:27">
      <c r="AA381" s="36"/>
    </row>
    <row r="382" spans="27:27">
      <c r="AA382" s="36"/>
    </row>
    <row r="383" spans="27:27">
      <c r="AA383" s="36"/>
    </row>
    <row r="384" spans="27:27">
      <c r="AA384" s="36"/>
    </row>
    <row r="385" spans="27:27">
      <c r="AA385" s="36"/>
    </row>
    <row r="386" spans="27:27">
      <c r="AA386" s="36"/>
    </row>
    <row r="387" spans="27:27">
      <c r="AA387" s="36"/>
    </row>
    <row r="388" spans="27:27">
      <c r="AA388" s="36"/>
    </row>
    <row r="389" spans="27:27">
      <c r="AA389" s="36"/>
    </row>
  </sheetData>
  <sortState ref="A6:X46">
    <sortCondition ref="A6"/>
  </sortState>
  <mergeCells count="4">
    <mergeCell ref="A1:Z1"/>
    <mergeCell ref="E2:N2"/>
    <mergeCell ref="O2:T2"/>
    <mergeCell ref="W2:Z2"/>
  </mergeCells>
  <pageMargins left="0.31496062992125984" right="0.31496062992125984" top="0.74803149606299213" bottom="0.74803149606299213" header="0.31496062992125984" footer="0.31496062992125984"/>
  <pageSetup paperSize="14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D3" sqref="D3"/>
    </sheetView>
  </sheetViews>
  <sheetFormatPr baseColWidth="10" defaultRowHeight="15"/>
  <cols>
    <col min="1" max="1" width="30.5703125" customWidth="1"/>
    <col min="2" max="2" width="22" customWidth="1"/>
    <col min="3" max="3" width="34.42578125" customWidth="1"/>
  </cols>
  <sheetData>
    <row r="1" spans="1:5" ht="16.5" thickTop="1" thickBot="1">
      <c r="A1" s="75" t="s">
        <v>121</v>
      </c>
      <c r="B1" s="75"/>
      <c r="C1" s="75"/>
      <c r="D1" s="44"/>
      <c r="E1" s="44"/>
    </row>
    <row r="2" spans="1:5" ht="16.5" thickTop="1" thickBot="1">
      <c r="A2" s="49" t="s">
        <v>67</v>
      </c>
      <c r="B2" s="49" t="s">
        <v>68</v>
      </c>
      <c r="C2" s="50" t="s">
        <v>71</v>
      </c>
      <c r="D2" s="44"/>
      <c r="E2" s="44"/>
    </row>
    <row r="3" spans="1:5" ht="15.75" thickTop="1">
      <c r="A3" s="47" t="s">
        <v>69</v>
      </c>
      <c r="B3" s="48">
        <v>7500</v>
      </c>
      <c r="C3" s="47" t="s">
        <v>72</v>
      </c>
    </row>
    <row r="4" spans="1:5">
      <c r="A4" s="45" t="s">
        <v>70</v>
      </c>
      <c r="B4" s="46" t="s">
        <v>73</v>
      </c>
      <c r="C4" s="45" t="s">
        <v>74</v>
      </c>
    </row>
    <row r="5" spans="1:5">
      <c r="A5" s="45" t="s">
        <v>75</v>
      </c>
      <c r="B5" s="46">
        <v>1328</v>
      </c>
      <c r="C5" s="45" t="s">
        <v>76</v>
      </c>
    </row>
    <row r="6" spans="1:5">
      <c r="A6" s="45" t="s">
        <v>77</v>
      </c>
      <c r="B6" s="46">
        <v>682.5</v>
      </c>
      <c r="C6" s="45" t="s">
        <v>78</v>
      </c>
    </row>
    <row r="7" spans="1:5">
      <c r="A7" s="45" t="s">
        <v>79</v>
      </c>
      <c r="B7" s="46">
        <v>600</v>
      </c>
      <c r="C7" s="45" t="s">
        <v>80</v>
      </c>
    </row>
    <row r="8" spans="1:5">
      <c r="A8" s="45" t="s">
        <v>81</v>
      </c>
      <c r="B8" s="46">
        <v>750</v>
      </c>
      <c r="C8" s="45" t="s">
        <v>82</v>
      </c>
    </row>
    <row r="9" spans="1:5">
      <c r="A9" s="45" t="s">
        <v>83</v>
      </c>
      <c r="B9" s="46">
        <v>900</v>
      </c>
      <c r="C9" s="45" t="s">
        <v>84</v>
      </c>
    </row>
    <row r="10" spans="1:5">
      <c r="A10" s="45" t="s">
        <v>85</v>
      </c>
      <c r="B10" s="46">
        <v>1000</v>
      </c>
      <c r="C10" s="45" t="s">
        <v>86</v>
      </c>
    </row>
    <row r="11" spans="1:5">
      <c r="A11" s="45" t="s">
        <v>87</v>
      </c>
      <c r="B11" s="46" t="s">
        <v>73</v>
      </c>
      <c r="C11" s="45" t="s">
        <v>88</v>
      </c>
    </row>
    <row r="12" spans="1:5" ht="24.75">
      <c r="A12" s="45" t="s">
        <v>89</v>
      </c>
      <c r="B12" s="46">
        <v>1250</v>
      </c>
      <c r="C12" s="45" t="s">
        <v>90</v>
      </c>
    </row>
    <row r="13" spans="1:5">
      <c r="A13" s="45" t="s">
        <v>91</v>
      </c>
      <c r="B13" s="46">
        <v>600</v>
      </c>
      <c r="C13" s="45" t="s">
        <v>92</v>
      </c>
    </row>
    <row r="14" spans="1:5">
      <c r="A14" s="45" t="s">
        <v>93</v>
      </c>
      <c r="B14" s="46">
        <v>750</v>
      </c>
      <c r="C14" s="45" t="s">
        <v>94</v>
      </c>
    </row>
    <row r="15" spans="1:5">
      <c r="A15" s="45" t="s">
        <v>95</v>
      </c>
      <c r="B15" s="46">
        <v>600</v>
      </c>
      <c r="C15" s="45" t="s">
        <v>96</v>
      </c>
    </row>
    <row r="16" spans="1:5">
      <c r="A16" s="45" t="s">
        <v>97</v>
      </c>
      <c r="B16" s="46">
        <v>600</v>
      </c>
      <c r="C16" s="45" t="s">
        <v>98</v>
      </c>
    </row>
    <row r="17" spans="1:3">
      <c r="A17" s="45" t="s">
        <v>99</v>
      </c>
      <c r="B17" s="46">
        <v>1500</v>
      </c>
      <c r="C17" s="45" t="s">
        <v>100</v>
      </c>
    </row>
    <row r="18" spans="1:3">
      <c r="A18" s="45" t="s">
        <v>101</v>
      </c>
      <c r="B18" s="46">
        <v>600</v>
      </c>
      <c r="C18" s="45" t="s">
        <v>102</v>
      </c>
    </row>
    <row r="19" spans="1:3">
      <c r="A19" s="45" t="s">
        <v>103</v>
      </c>
      <c r="B19" s="46">
        <v>500</v>
      </c>
      <c r="C19" s="45" t="s">
        <v>104</v>
      </c>
    </row>
    <row r="20" spans="1:3">
      <c r="A20" s="45" t="s">
        <v>105</v>
      </c>
      <c r="B20" s="45" t="s">
        <v>106</v>
      </c>
      <c r="C20" s="45" t="s">
        <v>107</v>
      </c>
    </row>
    <row r="21" spans="1:3">
      <c r="A21" s="45" t="s">
        <v>108</v>
      </c>
      <c r="B21" s="46">
        <v>500</v>
      </c>
      <c r="C21" s="45" t="s">
        <v>102</v>
      </c>
    </row>
    <row r="22" spans="1:3" ht="24.75">
      <c r="A22" s="45" t="s">
        <v>109</v>
      </c>
      <c r="B22" s="45" t="s">
        <v>110</v>
      </c>
      <c r="C22" s="45" t="s">
        <v>111</v>
      </c>
    </row>
    <row r="23" spans="1:3">
      <c r="A23" s="45" t="s">
        <v>112</v>
      </c>
      <c r="B23" s="45" t="s">
        <v>113</v>
      </c>
      <c r="C23" s="45" t="s">
        <v>114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PERSONAL H. CONGRESO DEL ESTADO</vt:lpstr>
      <vt:lpstr>BONOS SINDICALIZADOS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crubio</cp:lastModifiedBy>
  <cp:lastPrinted>2017-05-03T17:09:33Z</cp:lastPrinted>
  <dcterms:created xsi:type="dcterms:W3CDTF">2017-04-20T18:38:43Z</dcterms:created>
  <dcterms:modified xsi:type="dcterms:W3CDTF">2017-05-11T18:28:48Z</dcterms:modified>
</cp:coreProperties>
</file>