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730" windowHeight="9210"/>
  </bookViews>
  <sheets>
    <sheet name="PERCEPCIONES DIP PROPORCION (2)" sheetId="5" r:id="rId1"/>
  </sheets>
  <definedNames>
    <definedName name="_xlnm.Print_Area" localSheetId="0">'PERCEPCIONES DIP PROPORCION (2)'!$A$1:$AB$57</definedName>
  </definedNames>
  <calcPr calcId="125725"/>
</workbook>
</file>

<file path=xl/calcChain.xml><?xml version="1.0" encoding="utf-8"?>
<calcChain xmlns="http://schemas.openxmlformats.org/spreadsheetml/2006/main">
  <c r="AB47" i="5"/>
  <c r="AA47"/>
  <c r="Y47"/>
  <c r="X47"/>
  <c r="AB45"/>
  <c r="AA45"/>
  <c r="Y45"/>
  <c r="X45"/>
  <c r="AB43"/>
  <c r="AA43"/>
  <c r="Y43"/>
  <c r="X43"/>
  <c r="AB41"/>
  <c r="AA41"/>
  <c r="Y41"/>
  <c r="X41"/>
  <c r="AB40"/>
  <c r="AA40"/>
  <c r="Y40"/>
  <c r="X40"/>
  <c r="AB38"/>
  <c r="AA38"/>
  <c r="Y38"/>
  <c r="X38"/>
  <c r="AB37"/>
  <c r="AA37"/>
  <c r="Y37"/>
  <c r="X37"/>
  <c r="AB35"/>
  <c r="AA35"/>
  <c r="Y35"/>
  <c r="X35"/>
  <c r="AB34"/>
  <c r="AA34"/>
  <c r="Y34"/>
  <c r="X34"/>
  <c r="AB32"/>
  <c r="AA32"/>
  <c r="Y32"/>
  <c r="X32"/>
  <c r="AB31"/>
  <c r="AA31"/>
  <c r="Y31"/>
  <c r="X31"/>
  <c r="AB30"/>
  <c r="AA30"/>
  <c r="Y30"/>
  <c r="X30"/>
  <c r="AB28"/>
  <c r="AA28"/>
  <c r="Y28"/>
  <c r="X28"/>
  <c r="AB27"/>
  <c r="AA27"/>
  <c r="Y27"/>
  <c r="X27"/>
  <c r="AB26"/>
  <c r="AA26"/>
  <c r="Y26"/>
  <c r="X26"/>
  <c r="AB25"/>
  <c r="AA25"/>
  <c r="Y25"/>
  <c r="X25"/>
  <c r="AB24"/>
  <c r="AA24"/>
  <c r="Y24"/>
  <c r="X24"/>
  <c r="X8"/>
  <c r="Y8"/>
  <c r="AA8"/>
  <c r="AB8"/>
  <c r="X9"/>
  <c r="Y9"/>
  <c r="AA9"/>
  <c r="AB9"/>
  <c r="X10"/>
  <c r="Y10"/>
  <c r="AA10"/>
  <c r="AB10"/>
  <c r="X11"/>
  <c r="Y11"/>
  <c r="AA11"/>
  <c r="AB11"/>
  <c r="X12"/>
  <c r="Y12"/>
  <c r="AA12"/>
  <c r="AB12"/>
  <c r="X13"/>
  <c r="Y13"/>
  <c r="AA13"/>
  <c r="AB13"/>
  <c r="X14"/>
  <c r="Y14"/>
  <c r="AA14"/>
  <c r="AB14"/>
  <c r="X15"/>
  <c r="Y15"/>
  <c r="AA15"/>
  <c r="AB15"/>
  <c r="X16"/>
  <c r="Y16"/>
  <c r="AA16"/>
  <c r="AB16"/>
  <c r="X17"/>
  <c r="Y17"/>
  <c r="AA17"/>
  <c r="AB17"/>
  <c r="X18"/>
  <c r="Y18"/>
  <c r="AA18"/>
  <c r="AB18"/>
  <c r="X19"/>
  <c r="Y19"/>
  <c r="AA19"/>
  <c r="AB19"/>
  <c r="X20"/>
  <c r="Y20"/>
  <c r="AA20"/>
  <c r="AB20"/>
  <c r="X21"/>
  <c r="Y21"/>
  <c r="AA21"/>
  <c r="AB21"/>
  <c r="X22"/>
  <c r="Y22"/>
  <c r="AA22"/>
  <c r="AB22"/>
  <c r="AB7"/>
  <c r="AB48" s="1"/>
  <c r="AA7"/>
  <c r="AA48" s="1"/>
  <c r="Y7"/>
  <c r="X7"/>
  <c r="Z48"/>
  <c r="Y48"/>
  <c r="P48"/>
  <c r="O48"/>
  <c r="N48"/>
  <c r="M48"/>
  <c r="J48"/>
  <c r="I48"/>
  <c r="H48"/>
  <c r="F48"/>
  <c r="E48"/>
  <c r="D48"/>
  <c r="C48"/>
  <c r="B48"/>
  <c r="T47"/>
  <c r="S47"/>
  <c r="R47"/>
  <c r="U47" s="1"/>
  <c r="Q47"/>
  <c r="V47" s="1"/>
  <c r="T45"/>
  <c r="S45"/>
  <c r="R45"/>
  <c r="Q45"/>
  <c r="T43"/>
  <c r="S43"/>
  <c r="R43"/>
  <c r="Q43"/>
  <c r="T41"/>
  <c r="S41"/>
  <c r="R41"/>
  <c r="Q41"/>
  <c r="T40"/>
  <c r="S40"/>
  <c r="R40"/>
  <c r="Q40"/>
  <c r="T38"/>
  <c r="S38"/>
  <c r="U38" s="1"/>
  <c r="R38"/>
  <c r="Q38"/>
  <c r="V38" s="1"/>
  <c r="T37"/>
  <c r="S37"/>
  <c r="R37"/>
  <c r="Q37"/>
  <c r="T35"/>
  <c r="S35"/>
  <c r="R35"/>
  <c r="Q35"/>
  <c r="T34"/>
  <c r="S34"/>
  <c r="R34"/>
  <c r="Q34"/>
  <c r="T32"/>
  <c r="S32"/>
  <c r="R32"/>
  <c r="Q32"/>
  <c r="T31"/>
  <c r="S31"/>
  <c r="R31"/>
  <c r="Q31"/>
  <c r="T30"/>
  <c r="S30"/>
  <c r="R30"/>
  <c r="Q30"/>
  <c r="T28"/>
  <c r="S28"/>
  <c r="R28"/>
  <c r="Q28"/>
  <c r="T27"/>
  <c r="S27"/>
  <c r="R27"/>
  <c r="Q27"/>
  <c r="T26"/>
  <c r="S26"/>
  <c r="R26"/>
  <c r="Q26"/>
  <c r="T25"/>
  <c r="S25"/>
  <c r="R25"/>
  <c r="Q25"/>
  <c r="T24"/>
  <c r="S24"/>
  <c r="R24"/>
  <c r="Q24"/>
  <c r="T22"/>
  <c r="S22"/>
  <c r="R22"/>
  <c r="Q22"/>
  <c r="T21"/>
  <c r="S21"/>
  <c r="R21"/>
  <c r="Q21"/>
  <c r="T20"/>
  <c r="S20"/>
  <c r="R20"/>
  <c r="Q20"/>
  <c r="T19"/>
  <c r="S19"/>
  <c r="R19"/>
  <c r="L48"/>
  <c r="T18"/>
  <c r="S18"/>
  <c r="R18"/>
  <c r="T17"/>
  <c r="S17"/>
  <c r="R17"/>
  <c r="Q17"/>
  <c r="T16"/>
  <c r="S16"/>
  <c r="R16"/>
  <c r="T15"/>
  <c r="S15"/>
  <c r="R15"/>
  <c r="U15" s="1"/>
  <c r="Q15"/>
  <c r="T14"/>
  <c r="S14"/>
  <c r="R14"/>
  <c r="T13"/>
  <c r="S13"/>
  <c r="R13"/>
  <c r="Q13"/>
  <c r="T12"/>
  <c r="S12"/>
  <c r="R12"/>
  <c r="T11"/>
  <c r="S11"/>
  <c r="R11"/>
  <c r="U11" s="1"/>
  <c r="Q11"/>
  <c r="T10"/>
  <c r="S10"/>
  <c r="R10"/>
  <c r="T9"/>
  <c r="S9"/>
  <c r="R9"/>
  <c r="Q9"/>
  <c r="T8"/>
  <c r="S8"/>
  <c r="R8"/>
  <c r="T7"/>
  <c r="T48" s="1"/>
  <c r="S7"/>
  <c r="R7"/>
  <c r="R48" s="1"/>
  <c r="U19" l="1"/>
  <c r="U20"/>
  <c r="V20" s="1"/>
  <c r="U21"/>
  <c r="V21" s="1"/>
  <c r="U22"/>
  <c r="V22" s="1"/>
  <c r="U24"/>
  <c r="V24" s="1"/>
  <c r="U25"/>
  <c r="V25" s="1"/>
  <c r="U26"/>
  <c r="V26" s="1"/>
  <c r="U27"/>
  <c r="V28"/>
  <c r="U28"/>
  <c r="V30"/>
  <c r="U30"/>
  <c r="V31"/>
  <c r="U31"/>
  <c r="V32"/>
  <c r="U32"/>
  <c r="V34"/>
  <c r="U34"/>
  <c r="V35"/>
  <c r="U35"/>
  <c r="V37"/>
  <c r="U37"/>
  <c r="X48"/>
  <c r="U9"/>
  <c r="V9" s="1"/>
  <c r="V11"/>
  <c r="U13"/>
  <c r="V13" s="1"/>
  <c r="V15"/>
  <c r="U17"/>
  <c r="V17" s="1"/>
  <c r="Q19"/>
  <c r="V19" s="1"/>
  <c r="Q8"/>
  <c r="Q10"/>
  <c r="U10"/>
  <c r="Q12"/>
  <c r="U12"/>
  <c r="Q14"/>
  <c r="U14"/>
  <c r="Q16"/>
  <c r="V16" s="1"/>
  <c r="U16"/>
  <c r="Q18"/>
  <c r="V18" s="1"/>
  <c r="U18"/>
  <c r="U45"/>
  <c r="V45" s="1"/>
  <c r="S48"/>
  <c r="U8"/>
  <c r="V8" s="1"/>
  <c r="U40"/>
  <c r="V40" s="1"/>
  <c r="U41"/>
  <c r="U43"/>
  <c r="V43" s="1"/>
  <c r="V41"/>
  <c r="V27"/>
  <c r="Q7"/>
  <c r="U7"/>
  <c r="U48" l="1"/>
  <c r="V14"/>
  <c r="V12"/>
  <c r="V10"/>
  <c r="Q48"/>
  <c r="V7"/>
  <c r="V48" l="1"/>
</calcChain>
</file>

<file path=xl/sharedStrings.xml><?xml version="1.0" encoding="utf-8"?>
<sst xmlns="http://schemas.openxmlformats.org/spreadsheetml/2006/main" count="120" uniqueCount="92">
  <si>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</si>
  <si>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</si>
  <si>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</si>
  <si>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</si>
  <si>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</si>
  <si>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</si>
  <si>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</si>
  <si>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</si>
  <si>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</si>
  <si>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</si>
  <si>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APOYOS GESTORÍA</t>
  </si>
  <si>
    <t>FONDO DE AHORRO</t>
  </si>
  <si>
    <t>VIATICOS</t>
  </si>
  <si>
    <t>MESA DIRECTIVA</t>
  </si>
  <si>
    <t>GASTOS DE REPRESENTACION</t>
  </si>
  <si>
    <t>COORDINADORES</t>
  </si>
  <si>
    <t>SUBCOORDINADORES</t>
  </si>
  <si>
    <t>TOTAL PERCEPCIONES BRUTAS</t>
  </si>
  <si>
    <t>12%  FONDO PROPIO</t>
  </si>
  <si>
    <t>3% SERVICIO MEDICO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</si>
  <si>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</si>
  <si>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</si>
  <si>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</si>
  <si>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</si>
  <si>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</si>
  <si>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</si>
  <si>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</si>
  <si>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</si>
  <si>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</si>
  <si>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</si>
  <si>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</si>
  <si>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</si>
  <si>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</si>
  <si>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</si>
  <si>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</si>
  <si>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</si>
  <si>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</si>
  <si>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</si>
  <si>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</si>
  <si>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</si>
  <si>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</si>
  <si>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</si>
  <si>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</si>
  <si>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</si>
  <si>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</si>
  <si>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</si>
  <si>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</si>
  <si>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</si>
  <si>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</si>
  <si>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</si>
  <si>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</si>
  <si>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</si>
  <si>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</si>
  <si>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</si>
  <si>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</si>
  <si>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</si>
  <si>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</si>
  <si>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</si>
  <si>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</si>
  <si>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</si>
  <si>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</si>
  <si>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</si>
  <si>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</si>
  <si>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</si>
  <si>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</si>
  <si>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</si>
  <si>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</si>
  <si>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PERCEPCIONES DE LOS C. DIPUTADOS DEL H. CONGRESO DEL ESTADO DE CHIHUAHUA </t>
  </si>
  <si>
    <t>ANUAL 15 DE DICIEMBRE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</si>
  <si>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</si>
  <si>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</si>
  <si>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</si>
  <si>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</si>
  <si>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 xml:space="preserve">EL CALCULO DE IMPUESTOS SE LLEVA A CABO POR LA DIRECCION DE CONTABILIDAD DE GOBIERNO DEL ESTADO DE LA SIGUIENTE MANERA: </t>
  </si>
  <si>
    <t>PERCEPCIONES GRAVABLES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</si>
  <si>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</si>
  <si>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PERCEPCIONES ANUALES</t>
  </si>
  <si>
    <t xml:space="preserve">IMPUESTOS </t>
  </si>
  <si>
    <t>(4)</t>
  </si>
  <si>
    <t>(2)</t>
  </si>
  <si>
    <t>(1)</t>
  </si>
  <si>
    <t>(3)</t>
  </si>
  <si>
    <t>(5)</t>
  </si>
  <si>
    <t>(6)</t>
  </si>
  <si>
    <t>LOS GASTOS DE REPRESENTACIÓN DE PRESIDENCIA  DEL CONGRESO SERAN COMPROBADOS Y LO QUE NO SEA EJERCIDO SERÁ REINTEGRADO. EN EL MES DE OCTUBRE SOLO SE EJERCIERON $4,709.60 POR LO QUE SE REINTEGRARON $25,290.40</t>
  </si>
  <si>
    <t>SOLICITA LA DIP. PRESIDENTA  CON FECHA 29 DE NOVIEMBRE NO SE LE OTORGE EL IMPORTE DE $3.470.00 POR CONCEPTO DE LA PARTIDA DE CELULAR.</t>
  </si>
  <si>
    <t>CANTIDAD DE VIÁTICOS APROBADA SEGÚN ACTA NUM LXIV/36/16 DEL 6 DE ENERO DEL 2016 PARA CADA DIPUTADO</t>
  </si>
  <si>
    <t>40 DIAS AL AÑO</t>
  </si>
  <si>
    <t>20 DIAS AL AÑO</t>
  </si>
  <si>
    <t xml:space="preserve"> 20 DIAS AL AÑO</t>
  </si>
  <si>
    <t>MISMO QUE PODRA VARIAR SI SE DA UN AUMENTO EN LAS PERCEPCIONES GRAVABLES.</t>
  </si>
  <si>
    <t>IMPORTE QUE INCLUYE VIATICOS COMO DIPUTADA SIN RECIBIR LOS VIATICOS DE PRESIDENCIA POR $30,388.00. DE LOS $25,000.00 COMO DIPUTADA  SE COMPROBARÁ LO EROGADO POR DICHO CONCEPTO Y EL RESTO SERA REINTEGRADO A LA CUENTA DEL H. CONGRESO DEL ESTADO. EN EL MES DE OCTUBRE SOLO SE EJERCIERON $11,520.00 Y SE REINTEGRARON $13,480.00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</si>
</sst>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3" borderId="14" xfId="0" applyFont="1" applyFill="1" applyBorder="1" applyAlignment="1">
      <alignment horizontal="left"/>
    </xf>
    <xf numFmtId="0" fontId="4" fillId="3" borderId="0" xfId="0" applyFont="1" applyFill="1"/>
    <xf numFmtId="0" fontId="5" fillId="3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3" fillId="6" borderId="13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6" fillId="0" borderId="9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9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9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7" fillId="0" borderId="0" xfId="0" applyFont="1"/>
    <xf numFmtId="49" fontId="7" fillId="0" borderId="0" xfId="0" applyNumberFormat="1" applyFont="1"/>
    <xf numFmtId="0" fontId="7" fillId="0" borderId="0" xfId="0" applyFont="1" applyFill="1"/>
    <xf numFmtId="0" fontId="12" fillId="0" borderId="9" xfId="0" applyFont="1" applyFill="1" applyBorder="1" applyAlignment="1">
      <alignment horizontal="left"/>
    </xf>
    <xf numFmtId="4" fontId="3" fillId="6" borderId="12" xfId="0" applyNumberFormat="1" applyFont="1" applyFill="1" applyBorder="1"/>
    <xf numFmtId="0" fontId="11" fillId="6" borderId="10" xfId="0" applyFont="1" applyFill="1" applyBorder="1" applyAlignment="1">
      <alignment horizontal="right"/>
    </xf>
    <xf numFmtId="0" fontId="5" fillId="6" borderId="8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" fillId="0" borderId="4" xfId="0" applyFont="1" applyBorder="1"/>
    <xf numFmtId="4" fontId="1" fillId="0" borderId="3" xfId="0" applyNumberFormat="1" applyFont="1" applyBorder="1"/>
    <xf numFmtId="4" fontId="1" fillId="6" borderId="12" xfId="0" applyNumberFormat="1" applyFont="1" applyFill="1" applyBorder="1"/>
    <xf numFmtId="0" fontId="1" fillId="0" borderId="0" xfId="0" applyFont="1"/>
    <xf numFmtId="0" fontId="1" fillId="6" borderId="15" xfId="0" applyFont="1" applyFill="1" applyBorder="1"/>
    <xf numFmtId="0" fontId="14" fillId="6" borderId="16" xfId="0" applyFont="1" applyFill="1" applyBorder="1" applyAlignment="1">
      <alignment horizontal="center" wrapText="1"/>
    </xf>
    <xf numFmtId="0" fontId="1" fillId="6" borderId="16" xfId="0" applyFont="1" applyFill="1" applyBorder="1" applyAlignment="1">
      <alignment horizontal="center"/>
    </xf>
    <xf numFmtId="0" fontId="1" fillId="6" borderId="11" xfId="0" applyFont="1" applyFill="1" applyBorder="1"/>
    <xf numFmtId="4" fontId="1" fillId="6" borderId="11" xfId="0" applyNumberFormat="1" applyFont="1" applyFill="1" applyBorder="1"/>
    <xf numFmtId="4" fontId="1" fillId="6" borderId="13" xfId="0" applyNumberFormat="1" applyFont="1" applyFill="1" applyBorder="1"/>
    <xf numFmtId="4" fontId="4" fillId="2" borderId="17" xfId="0" applyNumberFormat="1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" fontId="4" fillId="2" borderId="11" xfId="0" applyNumberFormat="1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4" fillId="0" borderId="21" xfId="0" applyFont="1" applyBorder="1"/>
    <xf numFmtId="0" fontId="4" fillId="0" borderId="22" xfId="0" applyFont="1" applyBorder="1"/>
    <xf numFmtId="4" fontId="4" fillId="0" borderId="9" xfId="0" applyNumberFormat="1" applyFont="1" applyBorder="1"/>
    <xf numFmtId="4" fontId="4" fillId="0" borderId="11" xfId="0" applyNumberFormat="1" applyFont="1" applyBorder="1"/>
    <xf numFmtId="4" fontId="3" fillId="6" borderId="10" xfId="0" applyNumberFormat="1" applyFont="1" applyFill="1" applyBorder="1"/>
    <xf numFmtId="4" fontId="3" fillId="6" borderId="13" xfId="0" applyNumberFormat="1" applyFont="1" applyFill="1" applyBorder="1"/>
    <xf numFmtId="49" fontId="4" fillId="2" borderId="3" xfId="0" applyNumberFormat="1" applyFont="1" applyFill="1" applyBorder="1" applyAlignment="1">
      <alignment horizontal="center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/>
    <xf numFmtId="49" fontId="3" fillId="2" borderId="3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 wrapText="1"/>
    </xf>
    <xf numFmtId="4" fontId="4" fillId="2" borderId="24" xfId="0" applyNumberFormat="1" applyFont="1" applyFill="1" applyBorder="1" applyAlignment="1">
      <alignment horizontal="center"/>
    </xf>
    <xf numFmtId="4" fontId="4" fillId="2" borderId="25" xfId="0" applyNumberFormat="1" applyFont="1" applyFill="1" applyBorder="1" applyAlignment="1">
      <alignment horizontal="center"/>
    </xf>
    <xf numFmtId="0" fontId="5" fillId="6" borderId="26" xfId="0" applyFont="1" applyFill="1" applyBorder="1" applyAlignment="1">
      <alignment horizontal="center" wrapText="1"/>
    </xf>
    <xf numFmtId="0" fontId="5" fillId="6" borderId="27" xfId="0" applyFont="1" applyFill="1" applyBorder="1" applyAlignment="1">
      <alignment horizontal="center" wrapText="1"/>
    </xf>
    <xf numFmtId="0" fontId="4" fillId="0" borderId="28" xfId="0" applyFont="1" applyBorder="1"/>
    <xf numFmtId="0" fontId="4" fillId="0" borderId="29" xfId="0" applyFont="1" applyBorder="1"/>
    <xf numFmtId="4" fontId="4" fillId="0" borderId="19" xfId="0" applyNumberFormat="1" applyFont="1" applyBorder="1"/>
    <xf numFmtId="4" fontId="4" fillId="0" borderId="23" xfId="0" applyNumberFormat="1" applyFont="1" applyBorder="1"/>
    <xf numFmtId="49" fontId="3" fillId="0" borderId="19" xfId="0" applyNumberFormat="1" applyFont="1" applyBorder="1" applyAlignment="1">
      <alignment horizontal="center"/>
    </xf>
    <xf numFmtId="4" fontId="3" fillId="6" borderId="26" xfId="0" applyNumberFormat="1" applyFont="1" applyFill="1" applyBorder="1"/>
    <xf numFmtId="4" fontId="3" fillId="6" borderId="27" xfId="0" applyNumberFormat="1" applyFont="1" applyFill="1" applyBorder="1"/>
    <xf numFmtId="0" fontId="5" fillId="2" borderId="24" xfId="0" applyFont="1" applyFill="1" applyBorder="1" applyAlignment="1">
      <alignment horizontal="center" wrapText="1"/>
    </xf>
    <xf numFmtId="49" fontId="3" fillId="2" borderId="23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3" fillId="0" borderId="6" xfId="0" applyFont="1" applyBorder="1" applyAlignment="1">
      <alignment horizontal="center"/>
    </xf>
    <xf numFmtId="0" fontId="15" fillId="7" borderId="1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3" fillId="7" borderId="14" xfId="0" applyFont="1" applyFill="1" applyBorder="1" applyAlignment="1">
      <alignment horizontal="center"/>
    </xf>
    <xf numFmtId="0" fontId="3" fillId="7" borderId="20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Z97"/>
  <sheetViews>
    <sheetView tabSelected="1" workbookViewId="0">
      <pane xSplit="1" ySplit="5" topLeftCell="B41" activePane="bottomRight" state="frozen"/>
      <selection pane="topRight" activeCell="B1" sqref="B1"/>
      <selection pane="bottomLeft" activeCell="A6" sqref="A6"/>
      <selection pane="bottomRight" activeCell="I60" sqref="I60"/>
    </sheetView>
  </sheetViews>
  <sheetFormatPr baseColWidth="10" defaultColWidth="11.42578125" defaultRowHeight="13.5"/>
  <cols>
    <col min="1" max="1" width="36.7109375" style="24" customWidth="1"/>
    <col min="2" max="2" width="9.7109375" style="16" customWidth="1"/>
    <col min="3" max="3" width="7.85546875" style="16" customWidth="1"/>
    <col min="4" max="4" width="10" style="16" bestFit="1" customWidth="1"/>
    <col min="5" max="5" width="8.7109375" style="16" customWidth="1"/>
    <col min="6" max="6" width="10.28515625" style="16" customWidth="1"/>
    <col min="7" max="7" width="3.7109375" style="16" customWidth="1"/>
    <col min="8" max="10" width="8.7109375" style="16" bestFit="1" customWidth="1"/>
    <col min="11" max="11" width="2.85546875" style="16" customWidth="1"/>
    <col min="12" max="12" width="8.7109375" style="16" bestFit="1" customWidth="1"/>
    <col min="13" max="13" width="8" style="16" bestFit="1" customWidth="1"/>
    <col min="14" max="14" width="8.85546875" style="16" customWidth="1"/>
    <col min="15" max="15" width="8" style="16" customWidth="1"/>
    <col min="16" max="16" width="9" style="16" customWidth="1"/>
    <col min="17" max="17" width="12.140625" style="39" customWidth="1"/>
    <col min="18" max="18" width="9.140625" style="16" bestFit="1" customWidth="1"/>
    <col min="19" max="19" width="9.28515625" style="16" bestFit="1" customWidth="1"/>
    <col min="20" max="20" width="8.7109375" style="16" bestFit="1" customWidth="1"/>
    <col min="21" max="21" width="12.140625" style="39" customWidth="1"/>
    <col min="22" max="22" width="12.5703125" style="39" customWidth="1"/>
    <col min="23" max="23" width="3.7109375" style="16" customWidth="1"/>
    <col min="24" max="24" width="10.42578125" style="16" customWidth="1"/>
    <col min="25" max="25" width="10.140625" style="16" customWidth="1"/>
    <col min="26" max="26" width="8.7109375" style="16" customWidth="1"/>
    <col min="27" max="27" width="10" style="16" customWidth="1"/>
    <col min="28" max="28" width="8.5703125" style="16" customWidth="1"/>
    <col min="29" max="16384" width="11.42578125" style="16"/>
  </cols>
  <sheetData>
    <row r="1" spans="1:78" ht="21" thickBot="1">
      <c r="A1" s="80" t="s">
        <v>67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78" s="2" customFormat="1" ht="15.75" thickTop="1">
      <c r="A2" s="1"/>
      <c r="B2" s="81" t="s">
        <v>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84" t="s">
        <v>1</v>
      </c>
      <c r="S2" s="85"/>
      <c r="T2" s="85"/>
      <c r="U2" s="86"/>
      <c r="V2" s="40"/>
      <c r="W2" s="78"/>
      <c r="X2" s="87" t="s">
        <v>76</v>
      </c>
      <c r="Y2" s="88"/>
      <c r="Z2" s="88"/>
      <c r="AA2" s="88"/>
      <c r="AB2" s="89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</row>
    <row r="3" spans="1:78" s="2" customFormat="1" ht="67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47"/>
      <c r="H3" s="64" t="s">
        <v>9</v>
      </c>
      <c r="I3" s="5" t="s">
        <v>10</v>
      </c>
      <c r="J3" s="5" t="s">
        <v>11</v>
      </c>
      <c r="K3" s="47"/>
      <c r="L3" s="64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34" t="s">
        <v>17</v>
      </c>
      <c r="R3" s="6" t="s">
        <v>18</v>
      </c>
      <c r="S3" s="5" t="s">
        <v>19</v>
      </c>
      <c r="T3" s="5" t="s">
        <v>77</v>
      </c>
      <c r="U3" s="34" t="s">
        <v>20</v>
      </c>
      <c r="V3" s="41" t="s">
        <v>21</v>
      </c>
      <c r="W3" s="78"/>
      <c r="X3" s="48" t="s">
        <v>70</v>
      </c>
      <c r="Y3" s="47" t="s">
        <v>69</v>
      </c>
      <c r="Z3" s="5" t="s">
        <v>5</v>
      </c>
      <c r="AA3" s="5" t="s">
        <v>71</v>
      </c>
      <c r="AB3" s="49" t="s">
        <v>72</v>
      </c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</row>
    <row r="4" spans="1:78" s="2" customFormat="1" ht="14.25" customHeight="1">
      <c r="A4" s="3"/>
      <c r="B4" s="59" t="s">
        <v>79</v>
      </c>
      <c r="C4" s="33"/>
      <c r="D4" s="33"/>
      <c r="E4" s="46"/>
      <c r="F4" s="46"/>
      <c r="G4" s="65"/>
      <c r="H4" s="66"/>
      <c r="I4" s="31"/>
      <c r="J4" s="31"/>
      <c r="K4" s="76"/>
      <c r="L4" s="77" t="s">
        <v>81</v>
      </c>
      <c r="M4" s="31"/>
      <c r="N4" s="62" t="s">
        <v>83</v>
      </c>
      <c r="O4" s="31"/>
      <c r="P4" s="31"/>
      <c r="Q4" s="35"/>
      <c r="R4" s="32"/>
      <c r="S4" s="31"/>
      <c r="T4" s="62" t="s">
        <v>80</v>
      </c>
      <c r="U4" s="35"/>
      <c r="V4" s="41"/>
      <c r="W4" s="78"/>
      <c r="X4" s="63" t="s">
        <v>79</v>
      </c>
      <c r="Y4" s="62" t="s">
        <v>79</v>
      </c>
      <c r="Z4" s="62" t="s">
        <v>79</v>
      </c>
      <c r="AA4" s="33"/>
      <c r="AB4" s="50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</row>
    <row r="5" spans="1:78" s="13" customFormat="1" ht="34.5" thickBot="1">
      <c r="A5" s="30" t="s">
        <v>22</v>
      </c>
      <c r="B5" s="7" t="s">
        <v>23</v>
      </c>
      <c r="C5" s="8" t="s">
        <v>23</v>
      </c>
      <c r="D5" s="8" t="s">
        <v>23</v>
      </c>
      <c r="E5" s="8" t="s">
        <v>23</v>
      </c>
      <c r="F5" s="8" t="s">
        <v>23</v>
      </c>
      <c r="G5" s="67"/>
      <c r="H5" s="68" t="s">
        <v>23</v>
      </c>
      <c r="I5" s="8" t="s">
        <v>23</v>
      </c>
      <c r="J5" s="8" t="s">
        <v>23</v>
      </c>
      <c r="K5" s="67"/>
      <c r="L5" s="68" t="s">
        <v>23</v>
      </c>
      <c r="M5" s="8" t="s">
        <v>23</v>
      </c>
      <c r="N5" s="8" t="s">
        <v>23</v>
      </c>
      <c r="O5" s="8" t="s">
        <v>23</v>
      </c>
      <c r="P5" s="8" t="s">
        <v>23</v>
      </c>
      <c r="Q5" s="9" t="s">
        <v>23</v>
      </c>
      <c r="R5" s="10" t="s">
        <v>23</v>
      </c>
      <c r="S5" s="11" t="s">
        <v>23</v>
      </c>
      <c r="T5" s="11" t="s">
        <v>23</v>
      </c>
      <c r="U5" s="12" t="s">
        <v>23</v>
      </c>
      <c r="V5" s="42" t="s">
        <v>23</v>
      </c>
      <c r="W5" s="79"/>
      <c r="X5" s="51" t="s">
        <v>87</v>
      </c>
      <c r="Y5" s="8" t="s">
        <v>88</v>
      </c>
      <c r="Z5" s="8" t="s">
        <v>68</v>
      </c>
      <c r="AA5" s="8" t="s">
        <v>87</v>
      </c>
      <c r="AB5" s="52" t="s">
        <v>89</v>
      </c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</row>
    <row r="6" spans="1:78" ht="14.25" thickTop="1">
      <c r="A6" s="14" t="s">
        <v>24</v>
      </c>
      <c r="B6" s="15"/>
      <c r="C6" s="15"/>
      <c r="D6" s="15"/>
      <c r="E6" s="15"/>
      <c r="F6" s="15"/>
      <c r="G6" s="69"/>
      <c r="H6" s="70"/>
      <c r="I6" s="15"/>
      <c r="J6" s="15"/>
      <c r="K6" s="69"/>
      <c r="L6" s="70"/>
      <c r="M6" s="15"/>
      <c r="N6" s="15"/>
      <c r="O6" s="15"/>
      <c r="P6" s="15"/>
      <c r="Q6" s="36"/>
      <c r="R6" s="15"/>
      <c r="S6" s="15"/>
      <c r="T6" s="15"/>
      <c r="U6" s="36"/>
      <c r="V6" s="43"/>
      <c r="X6" s="53"/>
      <c r="Y6" s="15"/>
      <c r="Z6" s="15"/>
      <c r="AA6" s="15"/>
      <c r="AB6" s="54"/>
    </row>
    <row r="7" spans="1:78">
      <c r="A7" s="17" t="s">
        <v>25</v>
      </c>
      <c r="B7" s="18">
        <v>32369</v>
      </c>
      <c r="C7" s="18">
        <v>624</v>
      </c>
      <c r="D7" s="18">
        <v>31090</v>
      </c>
      <c r="E7" s="18">
        <v>11575</v>
      </c>
      <c r="F7" s="18">
        <v>4630</v>
      </c>
      <c r="G7" s="71"/>
      <c r="H7" s="72">
        <v>3470</v>
      </c>
      <c r="I7" s="18">
        <v>28940</v>
      </c>
      <c r="J7" s="18">
        <v>8000</v>
      </c>
      <c r="K7" s="71"/>
      <c r="L7" s="72">
        <v>25000</v>
      </c>
      <c r="M7" s="18"/>
      <c r="N7" s="18"/>
      <c r="O7" s="18"/>
      <c r="P7" s="18"/>
      <c r="Q7" s="37">
        <f>SUM(B7:P7)</f>
        <v>145698</v>
      </c>
      <c r="R7" s="18">
        <f>B7*0.12</f>
        <v>3884.2799999999997</v>
      </c>
      <c r="S7" s="18">
        <f>B7*0.03</f>
        <v>971.06999999999994</v>
      </c>
      <c r="T7" s="18">
        <f>1608.84+1608.84</f>
        <v>3217.68</v>
      </c>
      <c r="U7" s="37">
        <f>SUM(R7:T7)</f>
        <v>8073.0299999999988</v>
      </c>
      <c r="V7" s="44">
        <f t="shared" ref="V7:V22" si="0">Q7-U7</f>
        <v>137624.97</v>
      </c>
      <c r="W7" s="19"/>
      <c r="X7" s="55">
        <f>B7/30*40</f>
        <v>43158.666666666672</v>
      </c>
      <c r="Y7" s="18">
        <f>B7/30*20</f>
        <v>21579.333333333336</v>
      </c>
      <c r="Z7" s="18">
        <v>1700</v>
      </c>
      <c r="AA7" s="18">
        <f>D7/30*40</f>
        <v>41453.333333333328</v>
      </c>
      <c r="AB7" s="56">
        <f>D7/30*20</f>
        <v>20726.666666666664</v>
      </c>
      <c r="AC7" s="19"/>
      <c r="AD7" s="19"/>
    </row>
    <row r="8" spans="1:78">
      <c r="A8" s="17" t="s">
        <v>26</v>
      </c>
      <c r="B8" s="18">
        <v>32369</v>
      </c>
      <c r="C8" s="18">
        <v>624</v>
      </c>
      <c r="D8" s="18">
        <v>31090</v>
      </c>
      <c r="E8" s="18">
        <v>11575</v>
      </c>
      <c r="F8" s="18">
        <v>4630</v>
      </c>
      <c r="G8" s="71"/>
      <c r="H8" s="72">
        <v>3470</v>
      </c>
      <c r="I8" s="18">
        <v>28940</v>
      </c>
      <c r="J8" s="18">
        <v>8000</v>
      </c>
      <c r="K8" s="71"/>
      <c r="L8" s="72">
        <v>25000</v>
      </c>
      <c r="M8" s="18"/>
      <c r="N8" s="18"/>
      <c r="O8" s="18"/>
      <c r="P8" s="18"/>
      <c r="Q8" s="37">
        <f t="shared" ref="Q8:Q47" si="1">SUM(B8:P8)</f>
        <v>145698</v>
      </c>
      <c r="R8" s="18">
        <f t="shared" ref="R8:R47" si="2">B8*0.12</f>
        <v>3884.2799999999997</v>
      </c>
      <c r="S8" s="18">
        <f t="shared" ref="S8:S47" si="3">B8*0.03</f>
        <v>971.06999999999994</v>
      </c>
      <c r="T8" s="18">
        <f t="shared" ref="T8:T22" si="4">1608.84+1608.84</f>
        <v>3217.68</v>
      </c>
      <c r="U8" s="37">
        <f t="shared" ref="U8:U47" si="5">SUM(R8:T8)</f>
        <v>8073.0299999999988</v>
      </c>
      <c r="V8" s="44">
        <f t="shared" si="0"/>
        <v>137624.97</v>
      </c>
      <c r="W8" s="19"/>
      <c r="X8" s="55">
        <f t="shared" ref="X8:X22" si="6">B8/30*40</f>
        <v>43158.666666666672</v>
      </c>
      <c r="Y8" s="18">
        <f t="shared" ref="Y8:Y22" si="7">B8/30*20</f>
        <v>21579.333333333336</v>
      </c>
      <c r="Z8" s="18">
        <v>1700</v>
      </c>
      <c r="AA8" s="18">
        <f t="shared" ref="AA8:AA22" si="8">D8/30*40</f>
        <v>41453.333333333328</v>
      </c>
      <c r="AB8" s="56">
        <f t="shared" ref="AB8:AB22" si="9">D8/30*20</f>
        <v>20726.666666666664</v>
      </c>
      <c r="AC8" s="19"/>
      <c r="AD8" s="19"/>
    </row>
    <row r="9" spans="1:78">
      <c r="A9" s="17" t="s">
        <v>27</v>
      </c>
      <c r="B9" s="18">
        <v>32369</v>
      </c>
      <c r="C9" s="18">
        <v>624</v>
      </c>
      <c r="D9" s="18">
        <v>31090</v>
      </c>
      <c r="E9" s="18">
        <v>11575</v>
      </c>
      <c r="F9" s="18">
        <v>4630</v>
      </c>
      <c r="G9" s="71"/>
      <c r="H9" s="72">
        <v>3470</v>
      </c>
      <c r="I9" s="18">
        <v>28940</v>
      </c>
      <c r="J9" s="18">
        <v>8000</v>
      </c>
      <c r="K9" s="71"/>
      <c r="L9" s="72">
        <v>25000</v>
      </c>
      <c r="M9" s="18"/>
      <c r="N9" s="18"/>
      <c r="O9" s="20"/>
      <c r="P9" s="18">
        <v>14878</v>
      </c>
      <c r="Q9" s="37">
        <f t="shared" si="1"/>
        <v>160576</v>
      </c>
      <c r="R9" s="18">
        <f t="shared" si="2"/>
        <v>3884.2799999999997</v>
      </c>
      <c r="S9" s="18">
        <f t="shared" si="3"/>
        <v>971.06999999999994</v>
      </c>
      <c r="T9" s="18">
        <f t="shared" si="4"/>
        <v>3217.68</v>
      </c>
      <c r="U9" s="37">
        <f t="shared" si="5"/>
        <v>8073.0299999999988</v>
      </c>
      <c r="V9" s="44">
        <f t="shared" si="0"/>
        <v>152502.97</v>
      </c>
      <c r="W9" s="19"/>
      <c r="X9" s="55">
        <f t="shared" si="6"/>
        <v>43158.666666666672</v>
      </c>
      <c r="Y9" s="18">
        <f t="shared" si="7"/>
        <v>21579.333333333336</v>
      </c>
      <c r="Z9" s="18">
        <v>1700</v>
      </c>
      <c r="AA9" s="18">
        <f t="shared" si="8"/>
        <v>41453.333333333328</v>
      </c>
      <c r="AB9" s="56">
        <f t="shared" si="9"/>
        <v>20726.666666666664</v>
      </c>
      <c r="AC9" s="19"/>
      <c r="AD9" s="19"/>
    </row>
    <row r="10" spans="1:78">
      <c r="A10" s="17" t="s">
        <v>28</v>
      </c>
      <c r="B10" s="18">
        <v>32369</v>
      </c>
      <c r="C10" s="18">
        <v>624</v>
      </c>
      <c r="D10" s="18">
        <v>31090</v>
      </c>
      <c r="E10" s="18">
        <v>11575</v>
      </c>
      <c r="F10" s="18">
        <v>4630</v>
      </c>
      <c r="G10" s="71"/>
      <c r="H10" s="72">
        <v>3470</v>
      </c>
      <c r="I10" s="18">
        <v>28940</v>
      </c>
      <c r="J10" s="18">
        <v>8000</v>
      </c>
      <c r="K10" s="71"/>
      <c r="L10" s="72">
        <v>25000</v>
      </c>
      <c r="M10" s="18"/>
      <c r="N10" s="18"/>
      <c r="O10" s="18"/>
      <c r="P10" s="18"/>
      <c r="Q10" s="37">
        <f t="shared" si="1"/>
        <v>145698</v>
      </c>
      <c r="R10" s="18">
        <f t="shared" si="2"/>
        <v>3884.2799999999997</v>
      </c>
      <c r="S10" s="18">
        <f t="shared" si="3"/>
        <v>971.06999999999994</v>
      </c>
      <c r="T10" s="18">
        <f t="shared" si="4"/>
        <v>3217.68</v>
      </c>
      <c r="U10" s="37">
        <f t="shared" si="5"/>
        <v>8073.0299999999988</v>
      </c>
      <c r="V10" s="44">
        <f t="shared" si="0"/>
        <v>137624.97</v>
      </c>
      <c r="W10" s="19"/>
      <c r="X10" s="55">
        <f t="shared" si="6"/>
        <v>43158.666666666672</v>
      </c>
      <c r="Y10" s="18">
        <f t="shared" si="7"/>
        <v>21579.333333333336</v>
      </c>
      <c r="Z10" s="18">
        <v>1700</v>
      </c>
      <c r="AA10" s="18">
        <f t="shared" si="8"/>
        <v>41453.333333333328</v>
      </c>
      <c r="AB10" s="56">
        <f t="shared" si="9"/>
        <v>20726.666666666664</v>
      </c>
      <c r="AC10" s="19"/>
      <c r="AD10" s="19"/>
    </row>
    <row r="11" spans="1:78">
      <c r="A11" s="17" t="s">
        <v>29</v>
      </c>
      <c r="B11" s="18">
        <v>32369</v>
      </c>
      <c r="C11" s="18">
        <v>624</v>
      </c>
      <c r="D11" s="18">
        <v>31090</v>
      </c>
      <c r="E11" s="18">
        <v>11575</v>
      </c>
      <c r="F11" s="18">
        <v>4630</v>
      </c>
      <c r="G11" s="71"/>
      <c r="H11" s="72">
        <v>3470</v>
      </c>
      <c r="I11" s="18">
        <v>28940</v>
      </c>
      <c r="J11" s="18">
        <v>8000</v>
      </c>
      <c r="K11" s="71"/>
      <c r="L11" s="72">
        <v>25000</v>
      </c>
      <c r="M11" s="18"/>
      <c r="N11" s="18"/>
      <c r="O11" s="18"/>
      <c r="P11" s="18"/>
      <c r="Q11" s="37">
        <f t="shared" si="1"/>
        <v>145698</v>
      </c>
      <c r="R11" s="18">
        <f t="shared" si="2"/>
        <v>3884.2799999999997</v>
      </c>
      <c r="S11" s="18">
        <f t="shared" si="3"/>
        <v>971.06999999999994</v>
      </c>
      <c r="T11" s="18">
        <f t="shared" si="4"/>
        <v>3217.68</v>
      </c>
      <c r="U11" s="37">
        <f t="shared" si="5"/>
        <v>8073.0299999999988</v>
      </c>
      <c r="V11" s="44">
        <f t="shared" si="0"/>
        <v>137624.97</v>
      </c>
      <c r="W11" s="19"/>
      <c r="X11" s="55">
        <f t="shared" si="6"/>
        <v>43158.666666666672</v>
      </c>
      <c r="Y11" s="18">
        <f t="shared" si="7"/>
        <v>21579.333333333336</v>
      </c>
      <c r="Z11" s="18">
        <v>1700</v>
      </c>
      <c r="AA11" s="18">
        <f t="shared" si="8"/>
        <v>41453.333333333328</v>
      </c>
      <c r="AB11" s="56">
        <f t="shared" si="9"/>
        <v>20726.666666666664</v>
      </c>
      <c r="AC11" s="19"/>
      <c r="AD11" s="19"/>
    </row>
    <row r="12" spans="1:78">
      <c r="A12" s="17" t="s">
        <v>30</v>
      </c>
      <c r="B12" s="18">
        <v>32369</v>
      </c>
      <c r="C12" s="18">
        <v>624</v>
      </c>
      <c r="D12" s="18">
        <v>31090</v>
      </c>
      <c r="E12" s="18">
        <v>11575</v>
      </c>
      <c r="F12" s="18">
        <v>4630</v>
      </c>
      <c r="G12" s="71"/>
      <c r="H12" s="72">
        <v>3470</v>
      </c>
      <c r="I12" s="18">
        <v>28940</v>
      </c>
      <c r="J12" s="18">
        <v>8000</v>
      </c>
      <c r="K12" s="71"/>
      <c r="L12" s="72">
        <v>25000</v>
      </c>
      <c r="M12" s="18"/>
      <c r="N12" s="18"/>
      <c r="O12" s="18"/>
      <c r="P12" s="18"/>
      <c r="Q12" s="37">
        <f t="shared" si="1"/>
        <v>145698</v>
      </c>
      <c r="R12" s="18">
        <f t="shared" si="2"/>
        <v>3884.2799999999997</v>
      </c>
      <c r="S12" s="18">
        <f t="shared" si="3"/>
        <v>971.06999999999994</v>
      </c>
      <c r="T12" s="18">
        <f t="shared" si="4"/>
        <v>3217.68</v>
      </c>
      <c r="U12" s="37">
        <f t="shared" si="5"/>
        <v>8073.0299999999988</v>
      </c>
      <c r="V12" s="44">
        <f t="shared" si="0"/>
        <v>137624.97</v>
      </c>
      <c r="W12" s="19"/>
      <c r="X12" s="55">
        <f t="shared" si="6"/>
        <v>43158.666666666672</v>
      </c>
      <c r="Y12" s="18">
        <f t="shared" si="7"/>
        <v>21579.333333333336</v>
      </c>
      <c r="Z12" s="18">
        <v>1700</v>
      </c>
      <c r="AA12" s="18">
        <f t="shared" si="8"/>
        <v>41453.333333333328</v>
      </c>
      <c r="AB12" s="56">
        <f t="shared" si="9"/>
        <v>20726.666666666664</v>
      </c>
      <c r="AC12" s="19"/>
      <c r="AD12" s="19"/>
    </row>
    <row r="13" spans="1:78">
      <c r="A13" s="17" t="s">
        <v>31</v>
      </c>
      <c r="B13" s="18">
        <v>32369</v>
      </c>
      <c r="C13" s="18">
        <v>624</v>
      </c>
      <c r="D13" s="18">
        <v>31090</v>
      </c>
      <c r="E13" s="18">
        <v>11575</v>
      </c>
      <c r="F13" s="18">
        <v>4630</v>
      </c>
      <c r="G13" s="71"/>
      <c r="H13" s="72">
        <v>3470</v>
      </c>
      <c r="I13" s="18">
        <v>28940</v>
      </c>
      <c r="J13" s="18">
        <v>8000</v>
      </c>
      <c r="K13" s="71"/>
      <c r="L13" s="72">
        <v>25000</v>
      </c>
      <c r="M13" s="18"/>
      <c r="N13" s="18"/>
      <c r="O13" s="18"/>
      <c r="P13" s="18"/>
      <c r="Q13" s="37">
        <f t="shared" si="1"/>
        <v>145698</v>
      </c>
      <c r="R13" s="18">
        <f t="shared" si="2"/>
        <v>3884.2799999999997</v>
      </c>
      <c r="S13" s="18">
        <f t="shared" si="3"/>
        <v>971.06999999999994</v>
      </c>
      <c r="T13" s="18">
        <f t="shared" si="4"/>
        <v>3217.68</v>
      </c>
      <c r="U13" s="37">
        <f t="shared" si="5"/>
        <v>8073.0299999999988</v>
      </c>
      <c r="V13" s="44">
        <f t="shared" si="0"/>
        <v>137624.97</v>
      </c>
      <c r="W13" s="19"/>
      <c r="X13" s="55">
        <f t="shared" si="6"/>
        <v>43158.666666666672</v>
      </c>
      <c r="Y13" s="18">
        <f t="shared" si="7"/>
        <v>21579.333333333336</v>
      </c>
      <c r="Z13" s="18">
        <v>1700</v>
      </c>
      <c r="AA13" s="18">
        <f t="shared" si="8"/>
        <v>41453.333333333328</v>
      </c>
      <c r="AB13" s="56">
        <f t="shared" si="9"/>
        <v>20726.666666666664</v>
      </c>
      <c r="AC13" s="19"/>
      <c r="AD13" s="19"/>
    </row>
    <row r="14" spans="1:78">
      <c r="A14" s="17" t="s">
        <v>32</v>
      </c>
      <c r="B14" s="18">
        <v>32369</v>
      </c>
      <c r="C14" s="18">
        <v>624</v>
      </c>
      <c r="D14" s="18">
        <v>31090</v>
      </c>
      <c r="E14" s="18">
        <v>11575</v>
      </c>
      <c r="F14" s="18">
        <v>4630</v>
      </c>
      <c r="G14" s="71"/>
      <c r="H14" s="72">
        <v>3470</v>
      </c>
      <c r="I14" s="18">
        <v>28940</v>
      </c>
      <c r="J14" s="18">
        <v>8000</v>
      </c>
      <c r="K14" s="71"/>
      <c r="L14" s="72">
        <v>25000</v>
      </c>
      <c r="M14" s="18">
        <v>4000</v>
      </c>
      <c r="N14" s="18"/>
      <c r="O14" s="18"/>
      <c r="P14" s="18"/>
      <c r="Q14" s="37">
        <f t="shared" si="1"/>
        <v>149698</v>
      </c>
      <c r="R14" s="18">
        <f t="shared" si="2"/>
        <v>3884.2799999999997</v>
      </c>
      <c r="S14" s="18">
        <f t="shared" si="3"/>
        <v>971.06999999999994</v>
      </c>
      <c r="T14" s="18">
        <f t="shared" si="4"/>
        <v>3217.68</v>
      </c>
      <c r="U14" s="37">
        <f t="shared" si="5"/>
        <v>8073.0299999999988</v>
      </c>
      <c r="V14" s="44">
        <f t="shared" si="0"/>
        <v>141624.97</v>
      </c>
      <c r="W14" s="19"/>
      <c r="X14" s="55">
        <f t="shared" si="6"/>
        <v>43158.666666666672</v>
      </c>
      <c r="Y14" s="18">
        <f t="shared" si="7"/>
        <v>21579.333333333336</v>
      </c>
      <c r="Z14" s="18">
        <v>1700</v>
      </c>
      <c r="AA14" s="18">
        <f t="shared" si="8"/>
        <v>41453.333333333328</v>
      </c>
      <c r="AB14" s="56">
        <f t="shared" si="9"/>
        <v>20726.666666666664</v>
      </c>
      <c r="AC14" s="19"/>
      <c r="AD14" s="19"/>
    </row>
    <row r="15" spans="1:78">
      <c r="A15" s="17" t="s">
        <v>33</v>
      </c>
      <c r="B15" s="18">
        <v>32369</v>
      </c>
      <c r="C15" s="18">
        <v>624</v>
      </c>
      <c r="D15" s="18">
        <v>31090</v>
      </c>
      <c r="E15" s="18">
        <v>11575</v>
      </c>
      <c r="F15" s="18">
        <v>4630</v>
      </c>
      <c r="G15" s="71"/>
      <c r="H15" s="72">
        <v>3470</v>
      </c>
      <c r="I15" s="18">
        <v>28940</v>
      </c>
      <c r="J15" s="18">
        <v>8000</v>
      </c>
      <c r="K15" s="71"/>
      <c r="L15" s="72">
        <v>25000</v>
      </c>
      <c r="M15" s="18"/>
      <c r="N15" s="18"/>
      <c r="O15" s="18"/>
      <c r="P15" s="18"/>
      <c r="Q15" s="37">
        <f t="shared" si="1"/>
        <v>145698</v>
      </c>
      <c r="R15" s="18">
        <f t="shared" si="2"/>
        <v>3884.2799999999997</v>
      </c>
      <c r="S15" s="18">
        <f t="shared" si="3"/>
        <v>971.06999999999994</v>
      </c>
      <c r="T15" s="18">
        <f t="shared" si="4"/>
        <v>3217.68</v>
      </c>
      <c r="U15" s="37">
        <f t="shared" si="5"/>
        <v>8073.0299999999988</v>
      </c>
      <c r="V15" s="44">
        <f t="shared" si="0"/>
        <v>137624.97</v>
      </c>
      <c r="W15" s="19"/>
      <c r="X15" s="55">
        <f t="shared" si="6"/>
        <v>43158.666666666672</v>
      </c>
      <c r="Y15" s="18">
        <f t="shared" si="7"/>
        <v>21579.333333333336</v>
      </c>
      <c r="Z15" s="18">
        <v>1700</v>
      </c>
      <c r="AA15" s="18">
        <f t="shared" si="8"/>
        <v>41453.333333333328</v>
      </c>
      <c r="AB15" s="56">
        <f t="shared" si="9"/>
        <v>20726.666666666664</v>
      </c>
      <c r="AC15" s="19"/>
      <c r="AD15" s="19"/>
    </row>
    <row r="16" spans="1:78">
      <c r="A16" s="17" t="s">
        <v>34</v>
      </c>
      <c r="B16" s="18">
        <v>32369</v>
      </c>
      <c r="C16" s="18">
        <v>624</v>
      </c>
      <c r="D16" s="18">
        <v>31090</v>
      </c>
      <c r="E16" s="18">
        <v>11575</v>
      </c>
      <c r="F16" s="18">
        <v>4630</v>
      </c>
      <c r="G16" s="71"/>
      <c r="H16" s="72">
        <v>3470</v>
      </c>
      <c r="I16" s="18">
        <v>28940</v>
      </c>
      <c r="J16" s="18">
        <v>8000</v>
      </c>
      <c r="K16" s="71"/>
      <c r="L16" s="72">
        <v>25000</v>
      </c>
      <c r="M16" s="18">
        <v>2663</v>
      </c>
      <c r="N16" s="18"/>
      <c r="O16" s="18"/>
      <c r="P16" s="18"/>
      <c r="Q16" s="37">
        <f t="shared" si="1"/>
        <v>148361</v>
      </c>
      <c r="R16" s="18">
        <f t="shared" si="2"/>
        <v>3884.2799999999997</v>
      </c>
      <c r="S16" s="18">
        <f t="shared" si="3"/>
        <v>971.06999999999994</v>
      </c>
      <c r="T16" s="18">
        <f t="shared" si="4"/>
        <v>3217.68</v>
      </c>
      <c r="U16" s="37">
        <f t="shared" si="5"/>
        <v>8073.0299999999988</v>
      </c>
      <c r="V16" s="44">
        <f t="shared" si="0"/>
        <v>140287.97</v>
      </c>
      <c r="W16" s="19"/>
      <c r="X16" s="55">
        <f t="shared" si="6"/>
        <v>43158.666666666672</v>
      </c>
      <c r="Y16" s="18">
        <f t="shared" si="7"/>
        <v>21579.333333333336</v>
      </c>
      <c r="Z16" s="18">
        <v>1700</v>
      </c>
      <c r="AA16" s="18">
        <f t="shared" si="8"/>
        <v>41453.333333333328</v>
      </c>
      <c r="AB16" s="56">
        <f t="shared" si="9"/>
        <v>20726.666666666664</v>
      </c>
      <c r="AC16" s="19"/>
      <c r="AD16" s="19"/>
    </row>
    <row r="17" spans="1:30">
      <c r="A17" s="17" t="s">
        <v>35</v>
      </c>
      <c r="B17" s="18">
        <v>32369</v>
      </c>
      <c r="C17" s="18">
        <v>624</v>
      </c>
      <c r="D17" s="18">
        <v>31090</v>
      </c>
      <c r="E17" s="18">
        <v>11575</v>
      </c>
      <c r="F17" s="18">
        <v>4630</v>
      </c>
      <c r="G17" s="71"/>
      <c r="H17" s="72">
        <v>3470</v>
      </c>
      <c r="I17" s="18">
        <v>28940</v>
      </c>
      <c r="J17" s="18">
        <v>8000</v>
      </c>
      <c r="K17" s="71"/>
      <c r="L17" s="72">
        <v>25000</v>
      </c>
      <c r="M17" s="18"/>
      <c r="N17" s="18"/>
      <c r="O17" s="18"/>
      <c r="P17" s="18"/>
      <c r="Q17" s="37">
        <f t="shared" si="1"/>
        <v>145698</v>
      </c>
      <c r="R17" s="18">
        <f t="shared" si="2"/>
        <v>3884.2799999999997</v>
      </c>
      <c r="S17" s="18">
        <f t="shared" si="3"/>
        <v>971.06999999999994</v>
      </c>
      <c r="T17" s="18">
        <f t="shared" si="4"/>
        <v>3217.68</v>
      </c>
      <c r="U17" s="37">
        <f t="shared" si="5"/>
        <v>8073.0299999999988</v>
      </c>
      <c r="V17" s="44">
        <f t="shared" si="0"/>
        <v>137624.97</v>
      </c>
      <c r="W17" s="19"/>
      <c r="X17" s="55">
        <f t="shared" si="6"/>
        <v>43158.666666666672</v>
      </c>
      <c r="Y17" s="18">
        <f t="shared" si="7"/>
        <v>21579.333333333336</v>
      </c>
      <c r="Z17" s="18">
        <v>1700</v>
      </c>
      <c r="AA17" s="18">
        <f t="shared" si="8"/>
        <v>41453.333333333328</v>
      </c>
      <c r="AB17" s="56">
        <f t="shared" si="9"/>
        <v>20726.666666666664</v>
      </c>
      <c r="AC17" s="19"/>
      <c r="AD17" s="19"/>
    </row>
    <row r="18" spans="1:30">
      <c r="A18" s="17" t="s">
        <v>36</v>
      </c>
      <c r="B18" s="18">
        <v>32369</v>
      </c>
      <c r="C18" s="18">
        <v>624</v>
      </c>
      <c r="D18" s="18">
        <v>31090</v>
      </c>
      <c r="E18" s="18">
        <v>11575</v>
      </c>
      <c r="F18" s="18">
        <v>4630</v>
      </c>
      <c r="G18" s="71"/>
      <c r="H18" s="72">
        <v>3470</v>
      </c>
      <c r="I18" s="18">
        <v>28940</v>
      </c>
      <c r="J18" s="18">
        <v>8000</v>
      </c>
      <c r="K18" s="71"/>
      <c r="L18" s="72">
        <v>40000</v>
      </c>
      <c r="M18" s="18"/>
      <c r="N18" s="18"/>
      <c r="O18" s="18">
        <v>48160</v>
      </c>
      <c r="P18" s="18"/>
      <c r="Q18" s="37">
        <f t="shared" si="1"/>
        <v>208858</v>
      </c>
      <c r="R18" s="18">
        <f t="shared" si="2"/>
        <v>3884.2799999999997</v>
      </c>
      <c r="S18" s="18">
        <f t="shared" si="3"/>
        <v>971.06999999999994</v>
      </c>
      <c r="T18" s="18">
        <f t="shared" si="4"/>
        <v>3217.68</v>
      </c>
      <c r="U18" s="37">
        <f t="shared" si="5"/>
        <v>8073.0299999999988</v>
      </c>
      <c r="V18" s="44">
        <f t="shared" si="0"/>
        <v>200784.97</v>
      </c>
      <c r="W18" s="19"/>
      <c r="X18" s="55">
        <f t="shared" si="6"/>
        <v>43158.666666666672</v>
      </c>
      <c r="Y18" s="18">
        <f t="shared" si="7"/>
        <v>21579.333333333336</v>
      </c>
      <c r="Z18" s="18">
        <v>1700</v>
      </c>
      <c r="AA18" s="18">
        <f t="shared" si="8"/>
        <v>41453.333333333328</v>
      </c>
      <c r="AB18" s="56">
        <f t="shared" si="9"/>
        <v>20726.666666666664</v>
      </c>
      <c r="AC18" s="19"/>
      <c r="AD18" s="19"/>
    </row>
    <row r="19" spans="1:30">
      <c r="A19" s="17" t="s">
        <v>37</v>
      </c>
      <c r="B19" s="18">
        <v>32369</v>
      </c>
      <c r="C19" s="18">
        <v>624</v>
      </c>
      <c r="D19" s="18">
        <v>31090</v>
      </c>
      <c r="E19" s="18">
        <v>11575</v>
      </c>
      <c r="F19" s="18">
        <v>4630</v>
      </c>
      <c r="G19" s="73" t="s">
        <v>82</v>
      </c>
      <c r="H19" s="72">
        <v>0</v>
      </c>
      <c r="I19" s="18">
        <v>28940</v>
      </c>
      <c r="J19" s="18">
        <v>8000</v>
      </c>
      <c r="K19" s="73" t="s">
        <v>78</v>
      </c>
      <c r="L19" s="72">
        <v>25000</v>
      </c>
      <c r="M19" s="18">
        <v>10000</v>
      </c>
      <c r="N19" s="18">
        <v>30000</v>
      </c>
      <c r="O19" s="18"/>
      <c r="P19" s="18"/>
      <c r="Q19" s="37">
        <f t="shared" si="1"/>
        <v>182228</v>
      </c>
      <c r="R19" s="18">
        <f t="shared" si="2"/>
        <v>3884.2799999999997</v>
      </c>
      <c r="S19" s="18">
        <f t="shared" si="3"/>
        <v>971.06999999999994</v>
      </c>
      <c r="T19" s="18">
        <f t="shared" si="4"/>
        <v>3217.68</v>
      </c>
      <c r="U19" s="37">
        <f t="shared" si="5"/>
        <v>8073.0299999999988</v>
      </c>
      <c r="V19" s="44">
        <f t="shared" si="0"/>
        <v>174154.97</v>
      </c>
      <c r="W19" s="19"/>
      <c r="X19" s="55">
        <f t="shared" si="6"/>
        <v>43158.666666666672</v>
      </c>
      <c r="Y19" s="18">
        <f t="shared" si="7"/>
        <v>21579.333333333336</v>
      </c>
      <c r="Z19" s="18">
        <v>1700</v>
      </c>
      <c r="AA19" s="18">
        <f t="shared" si="8"/>
        <v>41453.333333333328</v>
      </c>
      <c r="AB19" s="56">
        <f t="shared" si="9"/>
        <v>20726.666666666664</v>
      </c>
      <c r="AC19" s="19"/>
      <c r="AD19" s="19"/>
    </row>
    <row r="20" spans="1:30">
      <c r="A20" s="17" t="s">
        <v>38</v>
      </c>
      <c r="B20" s="18">
        <v>32369</v>
      </c>
      <c r="C20" s="18">
        <v>624</v>
      </c>
      <c r="D20" s="18">
        <v>31090</v>
      </c>
      <c r="E20" s="18">
        <v>11575</v>
      </c>
      <c r="F20" s="18">
        <v>4630</v>
      </c>
      <c r="G20" s="71"/>
      <c r="H20" s="72">
        <v>3470</v>
      </c>
      <c r="I20" s="18">
        <v>28940</v>
      </c>
      <c r="J20" s="18">
        <v>8000</v>
      </c>
      <c r="K20" s="71"/>
      <c r="L20" s="72">
        <v>25000</v>
      </c>
      <c r="M20" s="18"/>
      <c r="N20" s="18"/>
      <c r="O20" s="18"/>
      <c r="P20" s="18"/>
      <c r="Q20" s="37">
        <f t="shared" si="1"/>
        <v>145698</v>
      </c>
      <c r="R20" s="18">
        <f t="shared" si="2"/>
        <v>3884.2799999999997</v>
      </c>
      <c r="S20" s="18">
        <f t="shared" si="3"/>
        <v>971.06999999999994</v>
      </c>
      <c r="T20" s="18">
        <f t="shared" si="4"/>
        <v>3217.68</v>
      </c>
      <c r="U20" s="37">
        <f t="shared" si="5"/>
        <v>8073.0299999999988</v>
      </c>
      <c r="V20" s="44">
        <f t="shared" si="0"/>
        <v>137624.97</v>
      </c>
      <c r="W20" s="19"/>
      <c r="X20" s="55">
        <f t="shared" si="6"/>
        <v>43158.666666666672</v>
      </c>
      <c r="Y20" s="18">
        <f t="shared" si="7"/>
        <v>21579.333333333336</v>
      </c>
      <c r="Z20" s="18">
        <v>1700</v>
      </c>
      <c r="AA20" s="18">
        <f t="shared" si="8"/>
        <v>41453.333333333328</v>
      </c>
      <c r="AB20" s="56">
        <f t="shared" si="9"/>
        <v>20726.666666666664</v>
      </c>
      <c r="AC20" s="19"/>
      <c r="AD20" s="19"/>
    </row>
    <row r="21" spans="1:30">
      <c r="A21" s="17" t="s">
        <v>39</v>
      </c>
      <c r="B21" s="18">
        <v>32369</v>
      </c>
      <c r="C21" s="18">
        <v>624</v>
      </c>
      <c r="D21" s="18">
        <v>31090</v>
      </c>
      <c r="E21" s="18">
        <v>11575</v>
      </c>
      <c r="F21" s="18">
        <v>4630</v>
      </c>
      <c r="G21" s="71"/>
      <c r="H21" s="72">
        <v>3470</v>
      </c>
      <c r="I21" s="18">
        <v>28940</v>
      </c>
      <c r="J21" s="18">
        <v>8000</v>
      </c>
      <c r="K21" s="71"/>
      <c r="L21" s="72">
        <v>25000</v>
      </c>
      <c r="M21" s="18">
        <v>2663</v>
      </c>
      <c r="N21" s="18"/>
      <c r="O21" s="18"/>
      <c r="P21" s="18"/>
      <c r="Q21" s="37">
        <f t="shared" si="1"/>
        <v>148361</v>
      </c>
      <c r="R21" s="18">
        <f t="shared" si="2"/>
        <v>3884.2799999999997</v>
      </c>
      <c r="S21" s="18">
        <f t="shared" si="3"/>
        <v>971.06999999999994</v>
      </c>
      <c r="T21" s="18">
        <f t="shared" si="4"/>
        <v>3217.68</v>
      </c>
      <c r="U21" s="37">
        <f t="shared" si="5"/>
        <v>8073.0299999999988</v>
      </c>
      <c r="V21" s="44">
        <f t="shared" si="0"/>
        <v>140287.97</v>
      </c>
      <c r="W21" s="19"/>
      <c r="X21" s="55">
        <f t="shared" si="6"/>
        <v>43158.666666666672</v>
      </c>
      <c r="Y21" s="18">
        <f t="shared" si="7"/>
        <v>21579.333333333336</v>
      </c>
      <c r="Z21" s="18">
        <v>1700</v>
      </c>
      <c r="AA21" s="18">
        <f t="shared" si="8"/>
        <v>41453.333333333328</v>
      </c>
      <c r="AB21" s="56">
        <f t="shared" si="9"/>
        <v>20726.666666666664</v>
      </c>
      <c r="AC21" s="19"/>
      <c r="AD21" s="19"/>
    </row>
    <row r="22" spans="1:30">
      <c r="A22" s="17" t="s">
        <v>40</v>
      </c>
      <c r="B22" s="18">
        <v>32369</v>
      </c>
      <c r="C22" s="18">
        <v>624</v>
      </c>
      <c r="D22" s="18">
        <v>31090</v>
      </c>
      <c r="E22" s="18">
        <v>11575</v>
      </c>
      <c r="F22" s="18">
        <v>4630</v>
      </c>
      <c r="G22" s="71"/>
      <c r="H22" s="72">
        <v>3470</v>
      </c>
      <c r="I22" s="18">
        <v>28940</v>
      </c>
      <c r="J22" s="18">
        <v>8000</v>
      </c>
      <c r="K22" s="71"/>
      <c r="L22" s="72">
        <v>25000</v>
      </c>
      <c r="M22" s="18"/>
      <c r="N22" s="18"/>
      <c r="O22" s="18"/>
      <c r="P22" s="18"/>
      <c r="Q22" s="37">
        <f t="shared" si="1"/>
        <v>145698</v>
      </c>
      <c r="R22" s="18">
        <f t="shared" si="2"/>
        <v>3884.2799999999997</v>
      </c>
      <c r="S22" s="18">
        <f t="shared" si="3"/>
        <v>971.06999999999994</v>
      </c>
      <c r="T22" s="18">
        <f t="shared" si="4"/>
        <v>3217.68</v>
      </c>
      <c r="U22" s="37">
        <f t="shared" si="5"/>
        <v>8073.0299999999988</v>
      </c>
      <c r="V22" s="44">
        <f t="shared" si="0"/>
        <v>137624.97</v>
      </c>
      <c r="W22" s="19"/>
      <c r="X22" s="55">
        <f t="shared" si="6"/>
        <v>43158.666666666672</v>
      </c>
      <c r="Y22" s="18">
        <f t="shared" si="7"/>
        <v>21579.333333333336</v>
      </c>
      <c r="Z22" s="18">
        <v>1700</v>
      </c>
      <c r="AA22" s="18">
        <f t="shared" si="8"/>
        <v>41453.333333333328</v>
      </c>
      <c r="AB22" s="56">
        <f t="shared" si="9"/>
        <v>20726.666666666664</v>
      </c>
      <c r="AC22" s="19"/>
      <c r="AD22" s="19"/>
    </row>
    <row r="23" spans="1:30">
      <c r="A23" s="21" t="s">
        <v>41</v>
      </c>
      <c r="B23" s="18"/>
      <c r="C23" s="18"/>
      <c r="D23" s="18"/>
      <c r="E23" s="18"/>
      <c r="F23" s="18"/>
      <c r="G23" s="71"/>
      <c r="H23" s="72"/>
      <c r="I23" s="18"/>
      <c r="J23" s="18"/>
      <c r="K23" s="71"/>
      <c r="L23" s="72"/>
      <c r="M23" s="18"/>
      <c r="N23" s="18"/>
      <c r="O23" s="18"/>
      <c r="P23" s="18"/>
      <c r="Q23" s="37"/>
      <c r="R23" s="18"/>
      <c r="S23" s="18"/>
      <c r="T23" s="18"/>
      <c r="U23" s="37"/>
      <c r="V23" s="44"/>
      <c r="W23" s="19"/>
      <c r="X23" s="55"/>
      <c r="Y23" s="18"/>
      <c r="Z23" s="18"/>
      <c r="AA23" s="18"/>
      <c r="AB23" s="56"/>
      <c r="AC23" s="19"/>
      <c r="AD23" s="19"/>
    </row>
    <row r="24" spans="1:30">
      <c r="A24" s="17" t="s">
        <v>42</v>
      </c>
      <c r="B24" s="18">
        <v>32369</v>
      </c>
      <c r="C24" s="18">
        <v>624</v>
      </c>
      <c r="D24" s="18">
        <v>31090</v>
      </c>
      <c r="E24" s="18">
        <v>11575</v>
      </c>
      <c r="F24" s="18">
        <v>4630</v>
      </c>
      <c r="G24" s="71"/>
      <c r="H24" s="72">
        <v>3470</v>
      </c>
      <c r="I24" s="18">
        <v>28940</v>
      </c>
      <c r="J24" s="18">
        <v>8000</v>
      </c>
      <c r="K24" s="71"/>
      <c r="L24" s="72">
        <v>25000</v>
      </c>
      <c r="M24" s="18"/>
      <c r="N24" s="18"/>
      <c r="O24" s="20"/>
      <c r="P24" s="18">
        <v>4650</v>
      </c>
      <c r="Q24" s="37">
        <f t="shared" si="1"/>
        <v>150348</v>
      </c>
      <c r="R24" s="18">
        <f t="shared" si="2"/>
        <v>3884.2799999999997</v>
      </c>
      <c r="S24" s="18">
        <f t="shared" si="3"/>
        <v>971.06999999999994</v>
      </c>
      <c r="T24" s="18">
        <f t="shared" ref="T24:T28" si="10">1608.84+1608.84</f>
        <v>3217.68</v>
      </c>
      <c r="U24" s="37">
        <f t="shared" si="5"/>
        <v>8073.0299999999988</v>
      </c>
      <c r="V24" s="44">
        <f>Q24-U24</f>
        <v>142274.97</v>
      </c>
      <c r="W24" s="19"/>
      <c r="X24" s="55">
        <f t="shared" ref="X24:X28" si="11">B24/30*40</f>
        <v>43158.666666666672</v>
      </c>
      <c r="Y24" s="18">
        <f t="shared" ref="Y24:Y28" si="12">B24/30*20</f>
        <v>21579.333333333336</v>
      </c>
      <c r="Z24" s="18">
        <v>1700</v>
      </c>
      <c r="AA24" s="18">
        <f t="shared" ref="AA24:AA28" si="13">D24/30*40</f>
        <v>41453.333333333328</v>
      </c>
      <c r="AB24" s="56">
        <f t="shared" ref="AB24:AB28" si="14">D24/30*20</f>
        <v>20726.666666666664</v>
      </c>
      <c r="AC24" s="19"/>
      <c r="AD24" s="19"/>
    </row>
    <row r="25" spans="1:30">
      <c r="A25" s="17" t="s">
        <v>43</v>
      </c>
      <c r="B25" s="18">
        <v>32369</v>
      </c>
      <c r="C25" s="18">
        <v>624</v>
      </c>
      <c r="D25" s="18">
        <v>31090</v>
      </c>
      <c r="E25" s="18">
        <v>11575</v>
      </c>
      <c r="F25" s="18">
        <v>4630</v>
      </c>
      <c r="G25" s="71"/>
      <c r="H25" s="72">
        <v>3470</v>
      </c>
      <c r="I25" s="18">
        <v>28940</v>
      </c>
      <c r="J25" s="18">
        <v>8000</v>
      </c>
      <c r="K25" s="71"/>
      <c r="L25" s="72">
        <v>25000</v>
      </c>
      <c r="M25" s="18">
        <v>4000</v>
      </c>
      <c r="N25" s="18"/>
      <c r="O25" s="18"/>
      <c r="P25" s="18"/>
      <c r="Q25" s="37">
        <f t="shared" si="1"/>
        <v>149698</v>
      </c>
      <c r="R25" s="18">
        <f t="shared" si="2"/>
        <v>3884.2799999999997</v>
      </c>
      <c r="S25" s="18">
        <f t="shared" si="3"/>
        <v>971.06999999999994</v>
      </c>
      <c r="T25" s="18">
        <f t="shared" si="10"/>
        <v>3217.68</v>
      </c>
      <c r="U25" s="37">
        <f t="shared" si="5"/>
        <v>8073.0299999999988</v>
      </c>
      <c r="V25" s="44">
        <f>Q25-U25</f>
        <v>141624.97</v>
      </c>
      <c r="W25" s="19"/>
      <c r="X25" s="55">
        <f t="shared" si="11"/>
        <v>43158.666666666672</v>
      </c>
      <c r="Y25" s="18">
        <f t="shared" si="12"/>
        <v>21579.333333333336</v>
      </c>
      <c r="Z25" s="18">
        <v>1700</v>
      </c>
      <c r="AA25" s="18">
        <f t="shared" si="13"/>
        <v>41453.333333333328</v>
      </c>
      <c r="AB25" s="56">
        <f t="shared" si="14"/>
        <v>20726.666666666664</v>
      </c>
      <c r="AC25" s="19"/>
      <c r="AD25" s="19"/>
    </row>
    <row r="26" spans="1:30">
      <c r="A26" s="17" t="s">
        <v>44</v>
      </c>
      <c r="B26" s="18">
        <v>32369</v>
      </c>
      <c r="C26" s="18">
        <v>624</v>
      </c>
      <c r="D26" s="18">
        <v>31090</v>
      </c>
      <c r="E26" s="18">
        <v>11575</v>
      </c>
      <c r="F26" s="18">
        <v>4630</v>
      </c>
      <c r="G26" s="71"/>
      <c r="H26" s="72">
        <v>3470</v>
      </c>
      <c r="I26" s="18">
        <v>28940</v>
      </c>
      <c r="J26" s="18">
        <v>8000</v>
      </c>
      <c r="K26" s="71"/>
      <c r="L26" s="72">
        <v>25000</v>
      </c>
      <c r="M26" s="18"/>
      <c r="N26" s="18"/>
      <c r="O26" s="18"/>
      <c r="P26" s="18"/>
      <c r="Q26" s="37">
        <f t="shared" si="1"/>
        <v>145698</v>
      </c>
      <c r="R26" s="18">
        <f t="shared" si="2"/>
        <v>3884.2799999999997</v>
      </c>
      <c r="S26" s="18">
        <f t="shared" si="3"/>
        <v>971.06999999999994</v>
      </c>
      <c r="T26" s="18">
        <f t="shared" si="10"/>
        <v>3217.68</v>
      </c>
      <c r="U26" s="37">
        <f t="shared" si="5"/>
        <v>8073.0299999999988</v>
      </c>
      <c r="V26" s="44">
        <f>Q26-U26</f>
        <v>137624.97</v>
      </c>
      <c r="W26" s="19"/>
      <c r="X26" s="55">
        <f t="shared" si="11"/>
        <v>43158.666666666672</v>
      </c>
      <c r="Y26" s="18">
        <f t="shared" si="12"/>
        <v>21579.333333333336</v>
      </c>
      <c r="Z26" s="18">
        <v>1700</v>
      </c>
      <c r="AA26" s="18">
        <f t="shared" si="13"/>
        <v>41453.333333333328</v>
      </c>
      <c r="AB26" s="56">
        <f t="shared" si="14"/>
        <v>20726.666666666664</v>
      </c>
      <c r="AC26" s="19"/>
      <c r="AD26" s="19"/>
    </row>
    <row r="27" spans="1:30">
      <c r="A27" s="17" t="s">
        <v>45</v>
      </c>
      <c r="B27" s="18">
        <v>32369</v>
      </c>
      <c r="C27" s="18">
        <v>624</v>
      </c>
      <c r="D27" s="18">
        <v>31090</v>
      </c>
      <c r="E27" s="18">
        <v>11575</v>
      </c>
      <c r="F27" s="18">
        <v>4630</v>
      </c>
      <c r="G27" s="71"/>
      <c r="H27" s="72">
        <v>3470</v>
      </c>
      <c r="I27" s="18">
        <v>28940</v>
      </c>
      <c r="J27" s="18">
        <v>8000</v>
      </c>
      <c r="K27" s="71"/>
      <c r="L27" s="72">
        <v>35000</v>
      </c>
      <c r="M27" s="18"/>
      <c r="N27" s="18"/>
      <c r="O27" s="18">
        <v>15050</v>
      </c>
      <c r="P27" s="18"/>
      <c r="Q27" s="37">
        <f t="shared" si="1"/>
        <v>170748</v>
      </c>
      <c r="R27" s="18">
        <f t="shared" si="2"/>
        <v>3884.2799999999997</v>
      </c>
      <c r="S27" s="18">
        <f t="shared" si="3"/>
        <v>971.06999999999994</v>
      </c>
      <c r="T27" s="18">
        <f t="shared" si="10"/>
        <v>3217.68</v>
      </c>
      <c r="U27" s="37">
        <f t="shared" si="5"/>
        <v>8073.0299999999988</v>
      </c>
      <c r="V27" s="44">
        <f>Q27-U27</f>
        <v>162674.97</v>
      </c>
      <c r="W27" s="19"/>
      <c r="X27" s="55">
        <f t="shared" si="11"/>
        <v>43158.666666666672</v>
      </c>
      <c r="Y27" s="18">
        <f t="shared" si="12"/>
        <v>21579.333333333336</v>
      </c>
      <c r="Z27" s="18">
        <v>1700</v>
      </c>
      <c r="AA27" s="18">
        <f t="shared" si="13"/>
        <v>41453.333333333328</v>
      </c>
      <c r="AB27" s="56">
        <f t="shared" si="14"/>
        <v>20726.666666666664</v>
      </c>
      <c r="AC27" s="19"/>
      <c r="AD27" s="19"/>
    </row>
    <row r="28" spans="1:30">
      <c r="A28" s="17" t="s">
        <v>46</v>
      </c>
      <c r="B28" s="18">
        <v>32369</v>
      </c>
      <c r="C28" s="18">
        <v>624</v>
      </c>
      <c r="D28" s="18">
        <v>31090</v>
      </c>
      <c r="E28" s="18">
        <v>11575</v>
      </c>
      <c r="F28" s="18">
        <v>4630</v>
      </c>
      <c r="G28" s="71"/>
      <c r="H28" s="72">
        <v>3470</v>
      </c>
      <c r="I28" s="18">
        <v>28940</v>
      </c>
      <c r="J28" s="18">
        <v>8000</v>
      </c>
      <c r="K28" s="71"/>
      <c r="L28" s="72">
        <v>25000</v>
      </c>
      <c r="M28" s="18">
        <v>2663</v>
      </c>
      <c r="N28" s="18"/>
      <c r="O28" s="18"/>
      <c r="P28" s="18"/>
      <c r="Q28" s="37">
        <f t="shared" si="1"/>
        <v>148361</v>
      </c>
      <c r="R28" s="18">
        <f t="shared" si="2"/>
        <v>3884.2799999999997</v>
      </c>
      <c r="S28" s="18">
        <f t="shared" si="3"/>
        <v>971.06999999999994</v>
      </c>
      <c r="T28" s="18">
        <f t="shared" si="10"/>
        <v>3217.68</v>
      </c>
      <c r="U28" s="37">
        <f t="shared" si="5"/>
        <v>8073.0299999999988</v>
      </c>
      <c r="V28" s="44">
        <f>Q28-U28</f>
        <v>140287.97</v>
      </c>
      <c r="W28" s="19"/>
      <c r="X28" s="55">
        <f t="shared" si="11"/>
        <v>43158.666666666672</v>
      </c>
      <c r="Y28" s="18">
        <f t="shared" si="12"/>
        <v>21579.333333333336</v>
      </c>
      <c r="Z28" s="18">
        <v>1700</v>
      </c>
      <c r="AA28" s="18">
        <f t="shared" si="13"/>
        <v>41453.333333333328</v>
      </c>
      <c r="AB28" s="56">
        <f t="shared" si="14"/>
        <v>20726.666666666664</v>
      </c>
      <c r="AC28" s="19"/>
      <c r="AD28" s="19"/>
    </row>
    <row r="29" spans="1:30">
      <c r="A29" s="21" t="s">
        <v>47</v>
      </c>
      <c r="B29" s="18"/>
      <c r="C29" s="18"/>
      <c r="D29" s="18"/>
      <c r="E29" s="18"/>
      <c r="F29" s="18"/>
      <c r="G29" s="71"/>
      <c r="H29" s="72"/>
      <c r="I29" s="18"/>
      <c r="J29" s="18"/>
      <c r="K29" s="71"/>
      <c r="L29" s="72"/>
      <c r="M29" s="18"/>
      <c r="N29" s="18"/>
      <c r="O29" s="18"/>
      <c r="P29" s="18"/>
      <c r="Q29" s="37"/>
      <c r="R29" s="18"/>
      <c r="S29" s="18"/>
      <c r="T29" s="18"/>
      <c r="U29" s="37"/>
      <c r="V29" s="44"/>
      <c r="W29" s="19"/>
      <c r="X29" s="55"/>
      <c r="Y29" s="18"/>
      <c r="Z29" s="18"/>
      <c r="AA29" s="18"/>
      <c r="AB29" s="56"/>
      <c r="AC29" s="19"/>
      <c r="AD29" s="19"/>
    </row>
    <row r="30" spans="1:30">
      <c r="A30" s="17" t="s">
        <v>48</v>
      </c>
      <c r="B30" s="18">
        <v>32369</v>
      </c>
      <c r="C30" s="18">
        <v>624</v>
      </c>
      <c r="D30" s="18">
        <v>31090</v>
      </c>
      <c r="E30" s="18">
        <v>11575</v>
      </c>
      <c r="F30" s="18">
        <v>4630</v>
      </c>
      <c r="G30" s="71"/>
      <c r="H30" s="72">
        <v>3470</v>
      </c>
      <c r="I30" s="18">
        <v>28940</v>
      </c>
      <c r="J30" s="18">
        <v>8000</v>
      </c>
      <c r="K30" s="71"/>
      <c r="L30" s="72">
        <v>25000</v>
      </c>
      <c r="M30" s="18"/>
      <c r="N30" s="18"/>
      <c r="O30" s="18">
        <v>9030</v>
      </c>
      <c r="P30" s="18"/>
      <c r="Q30" s="37">
        <f t="shared" si="1"/>
        <v>154728</v>
      </c>
      <c r="R30" s="18">
        <f t="shared" si="2"/>
        <v>3884.2799999999997</v>
      </c>
      <c r="S30" s="18">
        <f t="shared" si="3"/>
        <v>971.06999999999994</v>
      </c>
      <c r="T30" s="18">
        <f t="shared" ref="T30:T32" si="15">1608.84+1608.84</f>
        <v>3217.68</v>
      </c>
      <c r="U30" s="37">
        <f t="shared" si="5"/>
        <v>8073.0299999999988</v>
      </c>
      <c r="V30" s="44">
        <f>Q30-U30</f>
        <v>146654.97</v>
      </c>
      <c r="W30" s="19"/>
      <c r="X30" s="55">
        <f t="shared" ref="X30:X32" si="16">B30/30*40</f>
        <v>43158.666666666672</v>
      </c>
      <c r="Y30" s="18">
        <f t="shared" ref="Y30:Y32" si="17">B30/30*20</f>
        <v>21579.333333333336</v>
      </c>
      <c r="Z30" s="18">
        <v>1700</v>
      </c>
      <c r="AA30" s="18">
        <f t="shared" ref="AA30:AA32" si="18">D30/30*40</f>
        <v>41453.333333333328</v>
      </c>
      <c r="AB30" s="56">
        <f t="shared" ref="AB30:AB32" si="19">D30/30*20</f>
        <v>20726.666666666664</v>
      </c>
      <c r="AC30" s="19"/>
      <c r="AD30" s="19"/>
    </row>
    <row r="31" spans="1:30">
      <c r="A31" s="17" t="s">
        <v>49</v>
      </c>
      <c r="B31" s="18">
        <v>32369</v>
      </c>
      <c r="C31" s="18">
        <v>624</v>
      </c>
      <c r="D31" s="18">
        <v>31090</v>
      </c>
      <c r="E31" s="18">
        <v>11575</v>
      </c>
      <c r="F31" s="18">
        <v>4630</v>
      </c>
      <c r="G31" s="71"/>
      <c r="H31" s="72">
        <v>3470</v>
      </c>
      <c r="I31" s="18">
        <v>28940</v>
      </c>
      <c r="J31" s="18">
        <v>8000</v>
      </c>
      <c r="K31" s="71"/>
      <c r="L31" s="72">
        <v>25000</v>
      </c>
      <c r="M31" s="18">
        <v>2663</v>
      </c>
      <c r="N31" s="18"/>
      <c r="O31" s="20"/>
      <c r="P31" s="18">
        <v>2790</v>
      </c>
      <c r="Q31" s="37">
        <f t="shared" si="1"/>
        <v>151151</v>
      </c>
      <c r="R31" s="18">
        <f t="shared" si="2"/>
        <v>3884.2799999999997</v>
      </c>
      <c r="S31" s="18">
        <f t="shared" si="3"/>
        <v>971.06999999999994</v>
      </c>
      <c r="T31" s="18">
        <f t="shared" si="15"/>
        <v>3217.68</v>
      </c>
      <c r="U31" s="37">
        <f t="shared" si="5"/>
        <v>8073.0299999999988</v>
      </c>
      <c r="V31" s="44">
        <f>Q31-U31</f>
        <v>143077.97</v>
      </c>
      <c r="W31" s="19"/>
      <c r="X31" s="55">
        <f t="shared" si="16"/>
        <v>43158.666666666672</v>
      </c>
      <c r="Y31" s="18">
        <f t="shared" si="17"/>
        <v>21579.333333333336</v>
      </c>
      <c r="Z31" s="18">
        <v>1700</v>
      </c>
      <c r="AA31" s="18">
        <f t="shared" si="18"/>
        <v>41453.333333333328</v>
      </c>
      <c r="AB31" s="56">
        <f t="shared" si="19"/>
        <v>20726.666666666664</v>
      </c>
      <c r="AC31" s="19"/>
      <c r="AD31" s="19"/>
    </row>
    <row r="32" spans="1:30">
      <c r="A32" s="17" t="s">
        <v>50</v>
      </c>
      <c r="B32" s="18">
        <v>32369</v>
      </c>
      <c r="C32" s="18">
        <v>624</v>
      </c>
      <c r="D32" s="18">
        <v>31090</v>
      </c>
      <c r="E32" s="18">
        <v>11575</v>
      </c>
      <c r="F32" s="18">
        <v>4630</v>
      </c>
      <c r="G32" s="71"/>
      <c r="H32" s="72">
        <v>3470</v>
      </c>
      <c r="I32" s="18">
        <v>28940</v>
      </c>
      <c r="J32" s="18">
        <v>8000</v>
      </c>
      <c r="K32" s="71"/>
      <c r="L32" s="72">
        <v>25000</v>
      </c>
      <c r="M32" s="18"/>
      <c r="N32" s="18"/>
      <c r="O32" s="18"/>
      <c r="P32" s="18"/>
      <c r="Q32" s="37">
        <f t="shared" si="1"/>
        <v>145698</v>
      </c>
      <c r="R32" s="18">
        <f t="shared" si="2"/>
        <v>3884.2799999999997</v>
      </c>
      <c r="S32" s="18">
        <f t="shared" si="3"/>
        <v>971.06999999999994</v>
      </c>
      <c r="T32" s="18">
        <f t="shared" si="15"/>
        <v>3217.68</v>
      </c>
      <c r="U32" s="37">
        <f t="shared" si="5"/>
        <v>8073.0299999999988</v>
      </c>
      <c r="V32" s="44">
        <f>Q32-U32</f>
        <v>137624.97</v>
      </c>
      <c r="W32" s="19"/>
      <c r="X32" s="55">
        <f t="shared" si="16"/>
        <v>43158.666666666672</v>
      </c>
      <c r="Y32" s="18">
        <f t="shared" si="17"/>
        <v>21579.333333333336</v>
      </c>
      <c r="Z32" s="18">
        <v>1700</v>
      </c>
      <c r="AA32" s="18">
        <f t="shared" si="18"/>
        <v>41453.333333333328</v>
      </c>
      <c r="AB32" s="56">
        <f t="shared" si="19"/>
        <v>20726.666666666664</v>
      </c>
      <c r="AC32" s="19"/>
      <c r="AD32" s="19"/>
    </row>
    <row r="33" spans="1:30">
      <c r="A33" s="22" t="s">
        <v>51</v>
      </c>
      <c r="B33" s="18"/>
      <c r="C33" s="18"/>
      <c r="D33" s="18"/>
      <c r="E33" s="18"/>
      <c r="F33" s="18"/>
      <c r="G33" s="71"/>
      <c r="H33" s="72"/>
      <c r="I33" s="18"/>
      <c r="J33" s="18"/>
      <c r="K33" s="71"/>
      <c r="L33" s="72"/>
      <c r="M33" s="18"/>
      <c r="N33" s="18"/>
      <c r="O33" s="18"/>
      <c r="P33" s="18"/>
      <c r="Q33" s="37"/>
      <c r="R33" s="18"/>
      <c r="S33" s="18"/>
      <c r="T33" s="18"/>
      <c r="U33" s="37"/>
      <c r="V33" s="44"/>
      <c r="W33" s="19"/>
      <c r="X33" s="55"/>
      <c r="Y33" s="18"/>
      <c r="Z33" s="18"/>
      <c r="AA33" s="18"/>
      <c r="AB33" s="56"/>
      <c r="AC33" s="19"/>
      <c r="AD33" s="19"/>
    </row>
    <row r="34" spans="1:30">
      <c r="A34" s="17" t="s">
        <v>52</v>
      </c>
      <c r="B34" s="18">
        <v>32369</v>
      </c>
      <c r="C34" s="18">
        <v>624</v>
      </c>
      <c r="D34" s="18">
        <v>31090</v>
      </c>
      <c r="E34" s="18">
        <v>11575</v>
      </c>
      <c r="F34" s="18">
        <v>4630</v>
      </c>
      <c r="G34" s="71"/>
      <c r="H34" s="72">
        <v>3470</v>
      </c>
      <c r="I34" s="18">
        <v>28940</v>
      </c>
      <c r="J34" s="18">
        <v>8000</v>
      </c>
      <c r="K34" s="71"/>
      <c r="L34" s="72">
        <v>25000</v>
      </c>
      <c r="M34" s="18"/>
      <c r="N34" s="18"/>
      <c r="O34" s="18">
        <v>6017</v>
      </c>
      <c r="P34" s="18"/>
      <c r="Q34" s="37">
        <f t="shared" si="1"/>
        <v>151715</v>
      </c>
      <c r="R34" s="18">
        <f t="shared" si="2"/>
        <v>3884.2799999999997</v>
      </c>
      <c r="S34" s="18">
        <f t="shared" si="3"/>
        <v>971.06999999999994</v>
      </c>
      <c r="T34" s="18">
        <f t="shared" ref="T34:T35" si="20">1608.84+1608.84</f>
        <v>3217.68</v>
      </c>
      <c r="U34" s="37">
        <f t="shared" si="5"/>
        <v>8073.0299999999988</v>
      </c>
      <c r="V34" s="44">
        <f>Q34-U34</f>
        <v>143641.97</v>
      </c>
      <c r="W34" s="19"/>
      <c r="X34" s="55">
        <f t="shared" ref="X34:X35" si="21">B34/30*40</f>
        <v>43158.666666666672</v>
      </c>
      <c r="Y34" s="18">
        <f t="shared" ref="Y34:Y35" si="22">B34/30*20</f>
        <v>21579.333333333336</v>
      </c>
      <c r="Z34" s="18">
        <v>1700</v>
      </c>
      <c r="AA34" s="18">
        <f t="shared" ref="AA34:AA35" si="23">D34/30*40</f>
        <v>41453.333333333328</v>
      </c>
      <c r="AB34" s="56">
        <f t="shared" ref="AB34:AB35" si="24">D34/30*20</f>
        <v>20726.666666666664</v>
      </c>
      <c r="AC34" s="19"/>
      <c r="AD34" s="19"/>
    </row>
    <row r="35" spans="1:30">
      <c r="A35" s="17" t="s">
        <v>53</v>
      </c>
      <c r="B35" s="18">
        <v>32369</v>
      </c>
      <c r="C35" s="18">
        <v>624</v>
      </c>
      <c r="D35" s="18">
        <v>31090</v>
      </c>
      <c r="E35" s="18">
        <v>11575</v>
      </c>
      <c r="F35" s="18">
        <v>4630</v>
      </c>
      <c r="G35" s="71"/>
      <c r="H35" s="72">
        <v>3470</v>
      </c>
      <c r="I35" s="18">
        <v>28940</v>
      </c>
      <c r="J35" s="18">
        <v>8000</v>
      </c>
      <c r="K35" s="71"/>
      <c r="L35" s="72">
        <v>25000</v>
      </c>
      <c r="M35" s="18">
        <v>2663</v>
      </c>
      <c r="N35" s="18"/>
      <c r="O35" s="20"/>
      <c r="P35" s="18">
        <v>1859</v>
      </c>
      <c r="Q35" s="37">
        <f t="shared" si="1"/>
        <v>150220</v>
      </c>
      <c r="R35" s="18">
        <f t="shared" si="2"/>
        <v>3884.2799999999997</v>
      </c>
      <c r="S35" s="18">
        <f t="shared" si="3"/>
        <v>971.06999999999994</v>
      </c>
      <c r="T35" s="18">
        <f t="shared" si="20"/>
        <v>3217.68</v>
      </c>
      <c r="U35" s="37">
        <f t="shared" si="5"/>
        <v>8073.0299999999988</v>
      </c>
      <c r="V35" s="44">
        <f>Q35-U35</f>
        <v>142146.97</v>
      </c>
      <c r="W35" s="19"/>
      <c r="X35" s="55">
        <f t="shared" si="21"/>
        <v>43158.666666666672</v>
      </c>
      <c r="Y35" s="18">
        <f t="shared" si="22"/>
        <v>21579.333333333336</v>
      </c>
      <c r="Z35" s="18">
        <v>1700</v>
      </c>
      <c r="AA35" s="18">
        <f t="shared" si="23"/>
        <v>41453.333333333328</v>
      </c>
      <c r="AB35" s="56">
        <f t="shared" si="24"/>
        <v>20726.666666666664</v>
      </c>
      <c r="AC35" s="19"/>
      <c r="AD35" s="19"/>
    </row>
    <row r="36" spans="1:30">
      <c r="A36" s="21" t="s">
        <v>54</v>
      </c>
      <c r="B36" s="18"/>
      <c r="C36" s="18"/>
      <c r="D36" s="18"/>
      <c r="E36" s="18"/>
      <c r="F36" s="18"/>
      <c r="G36" s="71"/>
      <c r="H36" s="72"/>
      <c r="I36" s="18"/>
      <c r="J36" s="18"/>
      <c r="K36" s="71"/>
      <c r="L36" s="72"/>
      <c r="M36" s="18"/>
      <c r="N36" s="18"/>
      <c r="O36" s="18"/>
      <c r="P36" s="18"/>
      <c r="Q36" s="37"/>
      <c r="R36" s="18"/>
      <c r="S36" s="18"/>
      <c r="T36" s="18"/>
      <c r="U36" s="37"/>
      <c r="V36" s="44"/>
      <c r="W36" s="19"/>
      <c r="X36" s="55"/>
      <c r="Y36" s="18"/>
      <c r="Z36" s="18"/>
      <c r="AA36" s="18"/>
      <c r="AB36" s="56"/>
      <c r="AC36" s="19"/>
      <c r="AD36" s="19"/>
    </row>
    <row r="37" spans="1:30">
      <c r="A37" s="17" t="s">
        <v>55</v>
      </c>
      <c r="B37" s="18">
        <v>32369</v>
      </c>
      <c r="C37" s="18">
        <v>624</v>
      </c>
      <c r="D37" s="18">
        <v>31090</v>
      </c>
      <c r="E37" s="18">
        <v>11575</v>
      </c>
      <c r="F37" s="18">
        <v>4630</v>
      </c>
      <c r="G37" s="71"/>
      <c r="H37" s="72">
        <v>3470</v>
      </c>
      <c r="I37" s="18">
        <v>28940</v>
      </c>
      <c r="J37" s="18">
        <v>8000</v>
      </c>
      <c r="K37" s="71"/>
      <c r="L37" s="72">
        <v>25000</v>
      </c>
      <c r="M37" s="18"/>
      <c r="N37" s="18"/>
      <c r="O37" s="18">
        <v>6017</v>
      </c>
      <c r="P37" s="18"/>
      <c r="Q37" s="37">
        <f t="shared" si="1"/>
        <v>151715</v>
      </c>
      <c r="R37" s="18">
        <f t="shared" si="2"/>
        <v>3884.2799999999997</v>
      </c>
      <c r="S37" s="18">
        <f t="shared" si="3"/>
        <v>971.06999999999994</v>
      </c>
      <c r="T37" s="18">
        <f t="shared" ref="T37:T38" si="25">1608.84+1608.84</f>
        <v>3217.68</v>
      </c>
      <c r="U37" s="37">
        <f t="shared" si="5"/>
        <v>8073.0299999999988</v>
      </c>
      <c r="V37" s="44">
        <f>Q37-U37</f>
        <v>143641.97</v>
      </c>
      <c r="W37" s="19"/>
      <c r="X37" s="55">
        <f t="shared" ref="X37:X38" si="26">B37/30*40</f>
        <v>43158.666666666672</v>
      </c>
      <c r="Y37" s="18">
        <f t="shared" ref="Y37:Y38" si="27">B37/30*20</f>
        <v>21579.333333333336</v>
      </c>
      <c r="Z37" s="18">
        <v>1700</v>
      </c>
      <c r="AA37" s="18">
        <f t="shared" ref="AA37:AA38" si="28">D37/30*40</f>
        <v>41453.333333333328</v>
      </c>
      <c r="AB37" s="56">
        <f t="shared" ref="AB37:AB38" si="29">D37/30*20</f>
        <v>20726.666666666664</v>
      </c>
      <c r="AC37" s="19"/>
      <c r="AD37" s="19"/>
    </row>
    <row r="38" spans="1:30">
      <c r="A38" s="17" t="s">
        <v>56</v>
      </c>
      <c r="B38" s="18">
        <v>32369</v>
      </c>
      <c r="C38" s="18">
        <v>624</v>
      </c>
      <c r="D38" s="18">
        <v>31090</v>
      </c>
      <c r="E38" s="18">
        <v>11575</v>
      </c>
      <c r="F38" s="18">
        <v>4630</v>
      </c>
      <c r="G38" s="71"/>
      <c r="H38" s="72">
        <v>3470</v>
      </c>
      <c r="I38" s="18">
        <v>28940</v>
      </c>
      <c r="J38" s="18">
        <v>8000</v>
      </c>
      <c r="K38" s="71"/>
      <c r="L38" s="72">
        <v>25000</v>
      </c>
      <c r="M38" s="18"/>
      <c r="N38" s="18"/>
      <c r="O38" s="20"/>
      <c r="P38" s="18">
        <v>1859</v>
      </c>
      <c r="Q38" s="37">
        <f t="shared" si="1"/>
        <v>147557</v>
      </c>
      <c r="R38" s="18">
        <f t="shared" si="2"/>
        <v>3884.2799999999997</v>
      </c>
      <c r="S38" s="18">
        <f t="shared" si="3"/>
        <v>971.06999999999994</v>
      </c>
      <c r="T38" s="18">
        <f t="shared" si="25"/>
        <v>3217.68</v>
      </c>
      <c r="U38" s="37">
        <f t="shared" si="5"/>
        <v>8073.0299999999988</v>
      </c>
      <c r="V38" s="44">
        <f>Q38-U38</f>
        <v>139483.97</v>
      </c>
      <c r="W38" s="19"/>
      <c r="X38" s="55">
        <f t="shared" si="26"/>
        <v>43158.666666666672</v>
      </c>
      <c r="Y38" s="18">
        <f t="shared" si="27"/>
        <v>21579.333333333336</v>
      </c>
      <c r="Z38" s="18">
        <v>1700</v>
      </c>
      <c r="AA38" s="18">
        <f t="shared" si="28"/>
        <v>41453.333333333328</v>
      </c>
      <c r="AB38" s="56">
        <f t="shared" si="29"/>
        <v>20726.666666666664</v>
      </c>
      <c r="AC38" s="19"/>
      <c r="AD38" s="19"/>
    </row>
    <row r="39" spans="1:30">
      <c r="A39" s="27" t="s">
        <v>57</v>
      </c>
      <c r="B39" s="18"/>
      <c r="C39" s="18"/>
      <c r="D39" s="18"/>
      <c r="E39" s="18"/>
      <c r="F39" s="18"/>
      <c r="G39" s="71"/>
      <c r="H39" s="72"/>
      <c r="I39" s="18"/>
      <c r="J39" s="18"/>
      <c r="K39" s="71"/>
      <c r="L39" s="72"/>
      <c r="M39" s="18"/>
      <c r="N39" s="18"/>
      <c r="O39" s="18"/>
      <c r="P39" s="18"/>
      <c r="Q39" s="37"/>
      <c r="R39" s="18"/>
      <c r="S39" s="18"/>
      <c r="T39" s="18"/>
      <c r="U39" s="37"/>
      <c r="V39" s="44"/>
      <c r="W39" s="19"/>
      <c r="X39" s="55"/>
      <c r="Y39" s="18"/>
      <c r="Z39" s="18"/>
      <c r="AA39" s="18"/>
      <c r="AB39" s="56"/>
      <c r="AC39" s="19"/>
      <c r="AD39" s="19"/>
    </row>
    <row r="40" spans="1:30">
      <c r="A40" s="17" t="s">
        <v>58</v>
      </c>
      <c r="B40" s="18">
        <v>32369</v>
      </c>
      <c r="C40" s="18">
        <v>624</v>
      </c>
      <c r="D40" s="18">
        <v>31090</v>
      </c>
      <c r="E40" s="18">
        <v>11575</v>
      </c>
      <c r="F40" s="18">
        <v>4630</v>
      </c>
      <c r="G40" s="71"/>
      <c r="H40" s="72">
        <v>3470</v>
      </c>
      <c r="I40" s="18">
        <v>28940</v>
      </c>
      <c r="J40" s="18">
        <v>8000</v>
      </c>
      <c r="K40" s="71"/>
      <c r="L40" s="72">
        <v>25000</v>
      </c>
      <c r="M40" s="18"/>
      <c r="N40" s="18"/>
      <c r="O40" s="18">
        <v>6017</v>
      </c>
      <c r="P40" s="18"/>
      <c r="Q40" s="37">
        <f t="shared" si="1"/>
        <v>151715</v>
      </c>
      <c r="R40" s="18">
        <f t="shared" si="2"/>
        <v>3884.2799999999997</v>
      </c>
      <c r="S40" s="18">
        <f t="shared" si="3"/>
        <v>971.06999999999994</v>
      </c>
      <c r="T40" s="18">
        <f t="shared" ref="T40:T41" si="30">1608.84+1608.84</f>
        <v>3217.68</v>
      </c>
      <c r="U40" s="37">
        <f t="shared" si="5"/>
        <v>8073.0299999999988</v>
      </c>
      <c r="V40" s="44">
        <f>Q40-U40</f>
        <v>143641.97</v>
      </c>
      <c r="W40" s="19"/>
      <c r="X40" s="55">
        <f t="shared" ref="X40:X41" si="31">B40/30*40</f>
        <v>43158.666666666672</v>
      </c>
      <c r="Y40" s="18">
        <f t="shared" ref="Y40:Y41" si="32">B40/30*20</f>
        <v>21579.333333333336</v>
      </c>
      <c r="Z40" s="18">
        <v>1700</v>
      </c>
      <c r="AA40" s="18">
        <f t="shared" ref="AA40:AA41" si="33">D40/30*40</f>
        <v>41453.333333333328</v>
      </c>
      <c r="AB40" s="56">
        <f t="shared" ref="AB40:AB41" si="34">D40/30*20</f>
        <v>20726.666666666664</v>
      </c>
      <c r="AC40" s="19"/>
      <c r="AD40" s="19"/>
    </row>
    <row r="41" spans="1:30">
      <c r="A41" s="17" t="s">
        <v>59</v>
      </c>
      <c r="B41" s="18">
        <v>32369</v>
      </c>
      <c r="C41" s="18">
        <v>624</v>
      </c>
      <c r="D41" s="18">
        <v>31090</v>
      </c>
      <c r="E41" s="18">
        <v>11575</v>
      </c>
      <c r="F41" s="18">
        <v>4630</v>
      </c>
      <c r="G41" s="71"/>
      <c r="H41" s="72">
        <v>3470</v>
      </c>
      <c r="I41" s="18">
        <v>28940</v>
      </c>
      <c r="J41" s="18">
        <v>8000</v>
      </c>
      <c r="K41" s="71"/>
      <c r="L41" s="72">
        <v>25000</v>
      </c>
      <c r="M41" s="18">
        <v>2663</v>
      </c>
      <c r="N41" s="18"/>
      <c r="O41" s="20"/>
      <c r="P41" s="18">
        <v>1859</v>
      </c>
      <c r="Q41" s="37">
        <f t="shared" si="1"/>
        <v>150220</v>
      </c>
      <c r="R41" s="18">
        <f t="shared" si="2"/>
        <v>3884.2799999999997</v>
      </c>
      <c r="S41" s="18">
        <f t="shared" si="3"/>
        <v>971.06999999999994</v>
      </c>
      <c r="T41" s="18">
        <f t="shared" si="30"/>
        <v>3217.68</v>
      </c>
      <c r="U41" s="37">
        <f t="shared" si="5"/>
        <v>8073.0299999999988</v>
      </c>
      <c r="V41" s="44">
        <f>Q41-U41</f>
        <v>142146.97</v>
      </c>
      <c r="W41" s="19"/>
      <c r="X41" s="55">
        <f t="shared" si="31"/>
        <v>43158.666666666672</v>
      </c>
      <c r="Y41" s="18">
        <f t="shared" si="32"/>
        <v>21579.333333333336</v>
      </c>
      <c r="Z41" s="18">
        <v>1700</v>
      </c>
      <c r="AA41" s="18">
        <f t="shared" si="33"/>
        <v>41453.333333333328</v>
      </c>
      <c r="AB41" s="56">
        <f t="shared" si="34"/>
        <v>20726.666666666664</v>
      </c>
      <c r="AC41" s="19"/>
      <c r="AD41" s="19"/>
    </row>
    <row r="42" spans="1:30">
      <c r="A42" s="23" t="s">
        <v>60</v>
      </c>
      <c r="B42" s="18"/>
      <c r="C42" s="18"/>
      <c r="D42" s="18"/>
      <c r="E42" s="18"/>
      <c r="F42" s="18"/>
      <c r="G42" s="71"/>
      <c r="H42" s="72"/>
      <c r="I42" s="18"/>
      <c r="J42" s="18"/>
      <c r="K42" s="71"/>
      <c r="L42" s="72"/>
      <c r="M42" s="18"/>
      <c r="N42" s="18"/>
      <c r="O42" s="18"/>
      <c r="P42" s="18"/>
      <c r="Q42" s="37"/>
      <c r="R42" s="18"/>
      <c r="S42" s="18"/>
      <c r="T42" s="18"/>
      <c r="U42" s="37"/>
      <c r="V42" s="44"/>
      <c r="W42" s="19"/>
      <c r="X42" s="55"/>
      <c r="Y42" s="18"/>
      <c r="Z42" s="18"/>
      <c r="AA42" s="18"/>
      <c r="AB42" s="56"/>
      <c r="AC42" s="19"/>
      <c r="AD42" s="19"/>
    </row>
    <row r="43" spans="1:30">
      <c r="A43" s="17" t="s">
        <v>61</v>
      </c>
      <c r="B43" s="18">
        <v>32369</v>
      </c>
      <c r="C43" s="18">
        <v>624</v>
      </c>
      <c r="D43" s="18">
        <v>31090</v>
      </c>
      <c r="E43" s="18">
        <v>11575</v>
      </c>
      <c r="F43" s="18">
        <v>4630</v>
      </c>
      <c r="G43" s="71"/>
      <c r="H43" s="72">
        <v>3470</v>
      </c>
      <c r="I43" s="18">
        <v>28940</v>
      </c>
      <c r="J43" s="18">
        <v>8000</v>
      </c>
      <c r="K43" s="71"/>
      <c r="L43" s="72">
        <v>25000</v>
      </c>
      <c r="M43" s="18"/>
      <c r="N43" s="18"/>
      <c r="O43" s="18"/>
      <c r="P43" s="18"/>
      <c r="Q43" s="37">
        <f t="shared" si="1"/>
        <v>145698</v>
      </c>
      <c r="R43" s="18">
        <f t="shared" si="2"/>
        <v>3884.2799999999997</v>
      </c>
      <c r="S43" s="18">
        <f t="shared" si="3"/>
        <v>971.06999999999994</v>
      </c>
      <c r="T43" s="18">
        <f>1608.84+1608.84</f>
        <v>3217.68</v>
      </c>
      <c r="U43" s="37">
        <f t="shared" si="5"/>
        <v>8073.0299999999988</v>
      </c>
      <c r="V43" s="44">
        <f>Q43-U43</f>
        <v>137624.97</v>
      </c>
      <c r="W43" s="19"/>
      <c r="X43" s="55">
        <f t="shared" ref="X43" si="35">B43/30*40</f>
        <v>43158.666666666672</v>
      </c>
      <c r="Y43" s="18">
        <f t="shared" ref="Y43" si="36">B43/30*20</f>
        <v>21579.333333333336</v>
      </c>
      <c r="Z43" s="18">
        <v>1700</v>
      </c>
      <c r="AA43" s="18">
        <f t="shared" ref="AA43" si="37">D43/30*40</f>
        <v>41453.333333333328</v>
      </c>
      <c r="AB43" s="56">
        <f t="shared" ref="AB43" si="38">D43/30*20</f>
        <v>20726.666666666664</v>
      </c>
      <c r="AC43" s="19"/>
      <c r="AD43" s="19"/>
    </row>
    <row r="44" spans="1:30">
      <c r="A44" s="22" t="s">
        <v>62</v>
      </c>
      <c r="B44" s="18"/>
      <c r="C44" s="18"/>
      <c r="D44" s="18"/>
      <c r="E44" s="18"/>
      <c r="F44" s="18"/>
      <c r="G44" s="71"/>
      <c r="H44" s="72"/>
      <c r="I44" s="18"/>
      <c r="J44" s="18"/>
      <c r="K44" s="71"/>
      <c r="L44" s="72"/>
      <c r="M44" s="18"/>
      <c r="N44" s="18"/>
      <c r="O44" s="18"/>
      <c r="P44" s="18"/>
      <c r="Q44" s="37"/>
      <c r="R44" s="18"/>
      <c r="S44" s="18"/>
      <c r="T44" s="18"/>
      <c r="U44" s="37"/>
      <c r="V44" s="44"/>
      <c r="W44" s="19"/>
      <c r="X44" s="55"/>
      <c r="Y44" s="18"/>
      <c r="Z44" s="18"/>
      <c r="AA44" s="18"/>
      <c r="AB44" s="56"/>
      <c r="AC44" s="19"/>
      <c r="AD44" s="19"/>
    </row>
    <row r="45" spans="1:30">
      <c r="A45" s="17" t="s">
        <v>63</v>
      </c>
      <c r="B45" s="18">
        <v>32369</v>
      </c>
      <c r="C45" s="18">
        <v>624</v>
      </c>
      <c r="D45" s="18">
        <v>31090</v>
      </c>
      <c r="E45" s="18">
        <v>11575</v>
      </c>
      <c r="F45" s="18">
        <v>4630</v>
      </c>
      <c r="G45" s="71"/>
      <c r="H45" s="72">
        <v>3470</v>
      </c>
      <c r="I45" s="18">
        <v>28940</v>
      </c>
      <c r="J45" s="18">
        <v>8000</v>
      </c>
      <c r="K45" s="71"/>
      <c r="L45" s="72">
        <v>25000</v>
      </c>
      <c r="M45" s="18"/>
      <c r="N45" s="18"/>
      <c r="O45" s="18"/>
      <c r="P45" s="18"/>
      <c r="Q45" s="37">
        <f t="shared" si="1"/>
        <v>145698</v>
      </c>
      <c r="R45" s="18">
        <f t="shared" si="2"/>
        <v>3884.2799999999997</v>
      </c>
      <c r="S45" s="18">
        <f t="shared" si="3"/>
        <v>971.06999999999994</v>
      </c>
      <c r="T45" s="18">
        <f>1608.84+1608.84</f>
        <v>3217.68</v>
      </c>
      <c r="U45" s="37">
        <f t="shared" si="5"/>
        <v>8073.0299999999988</v>
      </c>
      <c r="V45" s="44">
        <f>Q45-U45</f>
        <v>137624.97</v>
      </c>
      <c r="W45" s="19"/>
      <c r="X45" s="55">
        <f t="shared" ref="X45" si="39">B45/30*40</f>
        <v>43158.666666666672</v>
      </c>
      <c r="Y45" s="18">
        <f t="shared" ref="Y45" si="40">B45/30*20</f>
        <v>21579.333333333336</v>
      </c>
      <c r="Z45" s="18">
        <v>1700</v>
      </c>
      <c r="AA45" s="18">
        <f t="shared" ref="AA45" si="41">D45/30*40</f>
        <v>41453.333333333328</v>
      </c>
      <c r="AB45" s="56">
        <f t="shared" ref="AB45" si="42">D45/30*20</f>
        <v>20726.666666666664</v>
      </c>
      <c r="AC45" s="19"/>
      <c r="AD45" s="19"/>
    </row>
    <row r="46" spans="1:30">
      <c r="A46" s="21" t="s">
        <v>64</v>
      </c>
      <c r="B46" s="18"/>
      <c r="C46" s="18"/>
      <c r="D46" s="18"/>
      <c r="E46" s="18"/>
      <c r="F46" s="18"/>
      <c r="G46" s="71"/>
      <c r="H46" s="72"/>
      <c r="I46" s="18"/>
      <c r="J46" s="18"/>
      <c r="K46" s="71"/>
      <c r="L46" s="72"/>
      <c r="M46" s="18"/>
      <c r="N46" s="18"/>
      <c r="O46" s="18"/>
      <c r="P46" s="18"/>
      <c r="Q46" s="37"/>
      <c r="R46" s="18"/>
      <c r="S46" s="18"/>
      <c r="T46" s="18"/>
      <c r="U46" s="37"/>
      <c r="V46" s="44"/>
      <c r="W46" s="19"/>
      <c r="X46" s="55"/>
      <c r="Y46" s="18"/>
      <c r="Z46" s="18"/>
      <c r="AA46" s="18"/>
      <c r="AB46" s="56"/>
      <c r="AC46" s="19"/>
      <c r="AD46" s="19"/>
    </row>
    <row r="47" spans="1:30">
      <c r="A47" s="17" t="s">
        <v>65</v>
      </c>
      <c r="B47" s="18">
        <v>32369</v>
      </c>
      <c r="C47" s="18">
        <v>624</v>
      </c>
      <c r="D47" s="18">
        <v>31090</v>
      </c>
      <c r="E47" s="18">
        <v>11575</v>
      </c>
      <c r="F47" s="18">
        <v>4630</v>
      </c>
      <c r="G47" s="71"/>
      <c r="H47" s="72">
        <v>3470</v>
      </c>
      <c r="I47" s="18">
        <v>28940</v>
      </c>
      <c r="J47" s="18">
        <v>8000</v>
      </c>
      <c r="K47" s="71"/>
      <c r="L47" s="72">
        <v>25000</v>
      </c>
      <c r="M47" s="20"/>
      <c r="N47" s="20"/>
      <c r="O47" s="20"/>
      <c r="P47" s="20"/>
      <c r="Q47" s="37">
        <f t="shared" si="1"/>
        <v>145698</v>
      </c>
      <c r="R47" s="18">
        <f t="shared" si="2"/>
        <v>3884.2799999999997</v>
      </c>
      <c r="S47" s="18">
        <f t="shared" si="3"/>
        <v>971.06999999999994</v>
      </c>
      <c r="T47" s="18">
        <f>1608.84+1608.84</f>
        <v>3217.68</v>
      </c>
      <c r="U47" s="37">
        <f t="shared" si="5"/>
        <v>8073.0299999999988</v>
      </c>
      <c r="V47" s="44">
        <f>Q47-U47</f>
        <v>137624.97</v>
      </c>
      <c r="X47" s="55">
        <f t="shared" ref="X47" si="43">B47/30*40</f>
        <v>43158.666666666672</v>
      </c>
      <c r="Y47" s="18">
        <f t="shared" ref="Y47" si="44">B47/30*20</f>
        <v>21579.333333333336</v>
      </c>
      <c r="Z47" s="18">
        <v>1700</v>
      </c>
      <c r="AA47" s="18">
        <f t="shared" ref="AA47" si="45">D47/30*40</f>
        <v>41453.333333333328</v>
      </c>
      <c r="AB47" s="56">
        <f t="shared" ref="AB47" si="46">D47/30*20</f>
        <v>20726.666666666664</v>
      </c>
    </row>
    <row r="48" spans="1:30" ht="14.25" thickBot="1">
      <c r="A48" s="29" t="s">
        <v>66</v>
      </c>
      <c r="B48" s="28">
        <f>SUM(B7:B47)</f>
        <v>1068177</v>
      </c>
      <c r="C48" s="28">
        <f t="shared" ref="C48:V48" si="47">SUM(C7:C47)</f>
        <v>20592</v>
      </c>
      <c r="D48" s="28">
        <f t="shared" si="47"/>
        <v>1025970</v>
      </c>
      <c r="E48" s="28">
        <f t="shared" si="47"/>
        <v>381975</v>
      </c>
      <c r="F48" s="28">
        <f t="shared" si="47"/>
        <v>152790</v>
      </c>
      <c r="G48" s="74"/>
      <c r="H48" s="75">
        <f t="shared" si="47"/>
        <v>111040</v>
      </c>
      <c r="I48" s="28">
        <f t="shared" si="47"/>
        <v>955020</v>
      </c>
      <c r="J48" s="28">
        <f t="shared" si="47"/>
        <v>264000</v>
      </c>
      <c r="K48" s="74"/>
      <c r="L48" s="75">
        <f t="shared" si="47"/>
        <v>850000</v>
      </c>
      <c r="M48" s="28">
        <f t="shared" si="47"/>
        <v>33978</v>
      </c>
      <c r="N48" s="28">
        <f t="shared" si="47"/>
        <v>30000</v>
      </c>
      <c r="O48" s="28">
        <f t="shared" si="47"/>
        <v>90291</v>
      </c>
      <c r="P48" s="28">
        <f t="shared" si="47"/>
        <v>27895</v>
      </c>
      <c r="Q48" s="38">
        <f t="shared" si="47"/>
        <v>5011728</v>
      </c>
      <c r="R48" s="28">
        <f t="shared" si="47"/>
        <v>128181.23999999998</v>
      </c>
      <c r="S48" s="28">
        <f t="shared" si="47"/>
        <v>32045.309999999994</v>
      </c>
      <c r="T48" s="28">
        <f t="shared" si="47"/>
        <v>106183.43999999992</v>
      </c>
      <c r="U48" s="38">
        <f t="shared" si="47"/>
        <v>266409.99</v>
      </c>
      <c r="V48" s="45">
        <f t="shared" si="47"/>
        <v>4745318.0100000016</v>
      </c>
      <c r="X48" s="57">
        <f t="shared" ref="X48:AB48" si="48">SUM(X7:X47)</f>
        <v>1424236.0000000005</v>
      </c>
      <c r="Y48" s="28">
        <f t="shared" si="48"/>
        <v>712118.00000000023</v>
      </c>
      <c r="Z48" s="28">
        <f t="shared" si="48"/>
        <v>56100</v>
      </c>
      <c r="AA48" s="28">
        <f t="shared" si="48"/>
        <v>1367959.9999999998</v>
      </c>
      <c r="AB48" s="58">
        <f t="shared" si="48"/>
        <v>683979.99999999988</v>
      </c>
    </row>
    <row r="49" spans="1:2" ht="14.25" thickTop="1">
      <c r="A49" s="60" t="s">
        <v>80</v>
      </c>
      <c r="B49" s="16" t="s">
        <v>73</v>
      </c>
    </row>
    <row r="50" spans="1:2">
      <c r="A50" s="61"/>
      <c r="B50" s="16" t="s">
        <v>75</v>
      </c>
    </row>
    <row r="51" spans="1:2">
      <c r="A51" s="25"/>
      <c r="B51" s="16" t="s">
        <v>90</v>
      </c>
    </row>
    <row r="52" spans="1:2">
      <c r="A52" s="60" t="s">
        <v>79</v>
      </c>
      <c r="B52" s="16" t="s">
        <v>74</v>
      </c>
    </row>
    <row r="53" spans="1:2">
      <c r="A53" s="60" t="s">
        <v>81</v>
      </c>
      <c r="B53" s="16" t="s">
        <v>86</v>
      </c>
    </row>
    <row r="54" spans="1:2">
      <c r="A54" s="60" t="s">
        <v>78</v>
      </c>
      <c r="B54" s="16" t="s">
        <v>91</v>
      </c>
    </row>
    <row r="55" spans="1:2">
      <c r="A55" s="60" t="s">
        <v>82</v>
      </c>
      <c r="B55" s="16" t="s">
        <v>85</v>
      </c>
    </row>
    <row r="56" spans="1:2">
      <c r="A56" s="60" t="s">
        <v>83</v>
      </c>
      <c r="B56" s="16" t="s">
        <v>84</v>
      </c>
    </row>
    <row r="71" spans="1:1">
      <c r="A71" s="26"/>
    </row>
    <row r="72" spans="1:1">
      <c r="A72" s="26"/>
    </row>
    <row r="73" spans="1:1">
      <c r="A73" s="26"/>
    </row>
    <row r="74" spans="1:1">
      <c r="A74" s="26"/>
    </row>
    <row r="75" spans="1:1">
      <c r="A75" s="26"/>
    </row>
    <row r="76" spans="1:1">
      <c r="A76" s="26"/>
    </row>
    <row r="77" spans="1:1">
      <c r="A77" s="26"/>
    </row>
    <row r="78" spans="1:1">
      <c r="A78" s="26"/>
    </row>
    <row r="79" spans="1:1">
      <c r="A79" s="26"/>
    </row>
    <row r="80" spans="1:1">
      <c r="A80" s="26"/>
    </row>
    <row r="81" spans="1:1">
      <c r="A81" s="26"/>
    </row>
    <row r="82" spans="1:1">
      <c r="A82" s="26"/>
    </row>
    <row r="83" spans="1:1">
      <c r="A83" s="26"/>
    </row>
    <row r="84" spans="1:1">
      <c r="A84" s="26"/>
    </row>
    <row r="85" spans="1:1">
      <c r="A85" s="26"/>
    </row>
    <row r="86" spans="1:1">
      <c r="A86" s="26"/>
    </row>
    <row r="87" spans="1:1">
      <c r="A87" s="26"/>
    </row>
    <row r="88" spans="1:1">
      <c r="A88" s="26"/>
    </row>
    <row r="89" spans="1:1">
      <c r="A89" s="26"/>
    </row>
    <row r="90" spans="1:1">
      <c r="A90" s="26"/>
    </row>
    <row r="91" spans="1:1">
      <c r="A91" s="26"/>
    </row>
    <row r="92" spans="1:1">
      <c r="A92" s="26"/>
    </row>
    <row r="93" spans="1:1">
      <c r="A93" s="26"/>
    </row>
    <row r="94" spans="1:1">
      <c r="A94" s="26"/>
    </row>
    <row r="95" spans="1:1">
      <c r="A95" s="26"/>
    </row>
    <row r="96" spans="1:1">
      <c r="A96" s="26"/>
    </row>
    <row r="97" spans="1:1">
      <c r="A97" s="26"/>
    </row>
  </sheetData>
  <mergeCells count="4">
    <mergeCell ref="A1:V1"/>
    <mergeCell ref="B2:Q2"/>
    <mergeCell ref="R2:U2"/>
    <mergeCell ref="X2:AB2"/>
  </mergeCells>
  <printOptions horizontalCentered="1" verticalCentered="1"/>
  <pageMargins left="0.70866141732283472" right="0.31496062992125984" top="0.74803149606299213" bottom="0.74803149606299213" header="0.31496062992125984" footer="0.31496062992125984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 PROPORCION (2)</vt:lpstr>
      <vt:lpstr>'PERCEPCIONES DIP PROPORCION (2)'!Área_de_impresión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lrodriguez</cp:lastModifiedBy>
  <cp:revision/>
  <cp:lastPrinted>2016-11-30T03:40:36Z</cp:lastPrinted>
  <dcterms:created xsi:type="dcterms:W3CDTF">2016-11-25T23:45:39Z</dcterms:created>
  <dcterms:modified xsi:type="dcterms:W3CDTF">2016-11-30T04:23:21Z</dcterms:modified>
</cp:coreProperties>
</file>