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informacion\Desktop\resp17\037202020\037202020\"/>
    </mc:Choice>
  </mc:AlternateContent>
  <bookViews>
    <workbookView xWindow="0" yWindow="0" windowWidth="20490" windowHeight="7755"/>
  </bookViews>
  <sheets>
    <sheet name="PERCEPCIONES PERSONAL"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0" i="2" l="1"/>
  <c r="M11" i="2"/>
  <c r="M15" i="2"/>
  <c r="J24" i="2"/>
  <c r="J25" i="2"/>
  <c r="J26" i="2"/>
  <c r="J27" i="2"/>
  <c r="J28" i="2"/>
  <c r="J29" i="2"/>
  <c r="J30" i="2"/>
  <c r="J31" i="2"/>
  <c r="J32" i="2"/>
  <c r="J33" i="2"/>
  <c r="J34" i="2"/>
  <c r="J23" i="2"/>
  <c r="J20" i="2"/>
  <c r="N20" i="2" s="1"/>
  <c r="J21" i="2"/>
  <c r="J19" i="2"/>
  <c r="J4" i="2"/>
  <c r="J5" i="2"/>
  <c r="J6" i="2"/>
  <c r="J8" i="2"/>
  <c r="J9" i="2"/>
  <c r="J10" i="2"/>
  <c r="J11" i="2"/>
  <c r="J12" i="2"/>
  <c r="J13" i="2"/>
  <c r="J14" i="2"/>
  <c r="J15" i="2"/>
  <c r="N15" i="2" s="1"/>
  <c r="J16" i="2"/>
  <c r="J17" i="2"/>
  <c r="J3" i="2"/>
  <c r="N11" i="2" l="1"/>
  <c r="L34" i="2"/>
  <c r="K34" i="2"/>
  <c r="L33" i="2"/>
  <c r="K33" i="2"/>
  <c r="L32" i="2"/>
  <c r="K32" i="2"/>
  <c r="L31" i="2"/>
  <c r="K31" i="2"/>
  <c r="L30" i="2"/>
  <c r="K30" i="2"/>
  <c r="L29" i="2"/>
  <c r="K29" i="2"/>
  <c r="L28" i="2"/>
  <c r="K28" i="2"/>
  <c r="L27" i="2"/>
  <c r="K27" i="2"/>
  <c r="L26" i="2"/>
  <c r="K26" i="2"/>
  <c r="L25" i="2"/>
  <c r="K25" i="2"/>
  <c r="L24" i="2"/>
  <c r="K24" i="2"/>
  <c r="L23" i="2"/>
  <c r="K23" i="2"/>
  <c r="L21" i="2"/>
  <c r="K21" i="2"/>
  <c r="L19" i="2"/>
  <c r="K19" i="2"/>
  <c r="H7" i="2"/>
  <c r="J7" i="2" s="1"/>
  <c r="K7" i="2"/>
  <c r="M19" i="2" l="1"/>
  <c r="N19" i="2" s="1"/>
  <c r="M21" i="2"/>
  <c r="N21" i="2" s="1"/>
  <c r="M23" i="2"/>
  <c r="N23" i="2" s="1"/>
  <c r="M24" i="2"/>
  <c r="N24" i="2" s="1"/>
  <c r="M25" i="2"/>
  <c r="N25" i="2" s="1"/>
  <c r="M26" i="2"/>
  <c r="N26" i="2" s="1"/>
  <c r="M27" i="2"/>
  <c r="N27" i="2" s="1"/>
  <c r="M28" i="2"/>
  <c r="N28" i="2" s="1"/>
  <c r="M29" i="2"/>
  <c r="N29" i="2" s="1"/>
  <c r="M30" i="2"/>
  <c r="N30" i="2" s="1"/>
  <c r="M31" i="2"/>
  <c r="N31" i="2" s="1"/>
  <c r="M32" i="2"/>
  <c r="N32" i="2" s="1"/>
  <c r="M33" i="2"/>
  <c r="N33" i="2" s="1"/>
  <c r="M34" i="2"/>
  <c r="N34" i="2" s="1"/>
  <c r="L7" i="2"/>
  <c r="M7" i="2" s="1"/>
  <c r="N7" i="2" s="1"/>
  <c r="L17" i="2"/>
  <c r="L16" i="2"/>
  <c r="L14" i="2"/>
  <c r="L13" i="2"/>
  <c r="L12" i="2"/>
  <c r="L10" i="2"/>
  <c r="L9" i="2"/>
  <c r="L8" i="2"/>
  <c r="L6" i="2"/>
  <c r="L5" i="2"/>
  <c r="L4" i="2"/>
  <c r="L3" i="2"/>
  <c r="K17" i="2"/>
  <c r="M17" i="2" s="1"/>
  <c r="N17" i="2" s="1"/>
  <c r="K16" i="2"/>
  <c r="M16" i="2" s="1"/>
  <c r="N16" i="2" s="1"/>
  <c r="K14" i="2"/>
  <c r="M14" i="2" s="1"/>
  <c r="N14" i="2" s="1"/>
  <c r="K13" i="2"/>
  <c r="M13" i="2" s="1"/>
  <c r="N13" i="2" s="1"/>
  <c r="K12" i="2"/>
  <c r="M12" i="2" s="1"/>
  <c r="N12" i="2" s="1"/>
  <c r="K10" i="2"/>
  <c r="M10" i="2" s="1"/>
  <c r="N10" i="2" s="1"/>
  <c r="K9" i="2"/>
  <c r="M9" i="2" s="1"/>
  <c r="N9" i="2" s="1"/>
  <c r="K8" i="2"/>
  <c r="M8" i="2" s="1"/>
  <c r="N8" i="2" s="1"/>
  <c r="K6" i="2"/>
  <c r="M6" i="2" s="1"/>
  <c r="N6" i="2" s="1"/>
  <c r="K5" i="2"/>
  <c r="M5" i="2" s="1"/>
  <c r="N5" i="2" s="1"/>
  <c r="K4" i="2"/>
  <c r="M4" i="2" s="1"/>
  <c r="N4" i="2" s="1"/>
  <c r="K3" i="2"/>
  <c r="M3" i="2" s="1"/>
  <c r="N3" i="2" s="1"/>
</calcChain>
</file>

<file path=xl/sharedStrings.xml><?xml version="1.0" encoding="utf-8"?>
<sst xmlns="http://schemas.openxmlformats.org/spreadsheetml/2006/main" count="110" uniqueCount="63">
  <si>
    <t>AGUILAR GIL TANIA MATILDE</t>
  </si>
  <si>
    <t>ALARCON GUTIERREZ MA. DE JESUS</t>
  </si>
  <si>
    <t>ESTRADA GOMEZ ERIKA ADRIANA</t>
  </si>
  <si>
    <t>GIL HERRERA RODOLFO</t>
  </si>
  <si>
    <t>GONZALEZ GONZALEZ EDITH VIRGINIA</t>
  </si>
  <si>
    <t>GUTIERREZ MARTINEZ MYRNA NALLELY</t>
  </si>
  <si>
    <t>MORAN JACOBO PRISCILA ALEJANDRA</t>
  </si>
  <si>
    <t>ORTEGA CORDOBA KARINA</t>
  </si>
  <si>
    <t>RIOS GONZALEZ ANDREA PAULINA</t>
  </si>
  <si>
    <t>RODRIGUEZ GOMEZ MARIO ARMANDO</t>
  </si>
  <si>
    <t>ROMAN TALAMANTES MARIO</t>
  </si>
  <si>
    <t>SANTANA MORAN BERNABE</t>
  </si>
  <si>
    <t>SANTILLANES CARREON VICTORIA</t>
  </si>
  <si>
    <t>VALTIERRA ALARCON EDUARDO</t>
  </si>
  <si>
    <t>VALTIERRA ALARCON MARIA CRISTINA</t>
  </si>
  <si>
    <t>AUXILIAR ADMINISTRATIVO</t>
  </si>
  <si>
    <t>ASESOR TECNICO DET 3</t>
  </si>
  <si>
    <t>ASESOR TECNICO DET3</t>
  </si>
  <si>
    <t>SECRETARIA TITULAR DE DEPENDENCIA</t>
  </si>
  <si>
    <t>ASESOR TECNICO DET 2</t>
  </si>
  <si>
    <t>PERSONAL ESPECIALIZADO</t>
  </si>
  <si>
    <t>ASIMILADOS A SALARIOS</t>
  </si>
  <si>
    <t>AUXILIAR ESPECIALIZADO</t>
  </si>
  <si>
    <t>ESTRADA VELAZQUEZ RAMON SERGIO</t>
  </si>
  <si>
    <t>FRANCO GONZALEZ FELIPE ALFREDO</t>
  </si>
  <si>
    <t>MERCADO TARIN KARLA EVELYN</t>
  </si>
  <si>
    <t>ASIMILADOS A SALARIO</t>
  </si>
  <si>
    <t>AGUILAR GIL ISKRA NACORI</t>
  </si>
  <si>
    <t>CARREON RODRIGUEZ MIRIAM</t>
  </si>
  <si>
    <t>ESCAPITE ALVAREZ MARIA ESTELA</t>
  </si>
  <si>
    <t>GARCIA MENDOZA MANUELA KARINA</t>
  </si>
  <si>
    <t xml:space="preserve">GIL HERRERA PATRICIA DEL CARMEN </t>
  </si>
  <si>
    <t>MORAN QUINTANA JOEL AARON</t>
  </si>
  <si>
    <t>RIOS GONZALEZ ANA CRISTINA</t>
  </si>
  <si>
    <t>ROBLEDO REYES ARMANDO</t>
  </si>
  <si>
    <t>SAPIEN MORALES EDMUNDO</t>
  </si>
  <si>
    <t>VALENZUELA MARTINEZ JOSE EDUARDO</t>
  </si>
  <si>
    <t>VALTIERRA ALARCON ROGELIO ARTURO</t>
  </si>
  <si>
    <t>VILLALPANDO RASCON ROSANGELA</t>
  </si>
  <si>
    <t>SECRETARIA DE JEFE DE OFICINA</t>
  </si>
  <si>
    <t>JEFE DE OFICINA</t>
  </si>
  <si>
    <t>NOMBRE</t>
  </si>
  <si>
    <t>PUESTO</t>
  </si>
  <si>
    <t>FECHA DE INGRESO</t>
  </si>
  <si>
    <t>GRUPO DE ASESORES FRACCION PT</t>
  </si>
  <si>
    <t>http://www.congresochihuahua2.gob.mx/transparencia/archivos/procedimientos/1.pdf</t>
  </si>
  <si>
    <t>http://www.congresochihuahua2.gob.mx/descargas/normatividad/norma4/7130.pdf</t>
  </si>
  <si>
    <t>SEGUNDA: FUNCIONES. “EL PRESTADOR” se compromete a prestar sus servicios con el carácter señalado, en la inteligencia de que la duración del presente contrato se justifica por requerir apoyo extraordinario para cubrir las necesidades que se presenten en materia administrativa, legislativa y jurídica, tales como actualización tan amplia y especifica como se requiera.</t>
  </si>
  <si>
    <t>PERSONAL DIP. AMELIA DEYANIRA OZAETA DÍAZ</t>
  </si>
  <si>
    <t>PERSONAL DIP. RUBÉN AGUILAR JIMÉNEZ</t>
  </si>
  <si>
    <t>SERV. MEDICO</t>
  </si>
  <si>
    <t>SUELDO MENSUAL TRANSITORIO</t>
  </si>
  <si>
    <t>SUELDO MENSUAL BASE</t>
  </si>
  <si>
    <t>BONO TRANSPORTE</t>
  </si>
  <si>
    <t>BONO DESPENSA</t>
  </si>
  <si>
    <t>PERCEPCION NETA</t>
  </si>
  <si>
    <t>FONDO PROPIO</t>
  </si>
  <si>
    <t>TOTAL PERCEPCIONES</t>
  </si>
  <si>
    <t>TOTAL DEDUCCIONES</t>
  </si>
  <si>
    <t>COMPENSACIÓN</t>
  </si>
  <si>
    <t>FUNCIONES (Son las establecidas dentro del Manual de Organización del H. Congreso del Estado, publicado en el Portal de Obligaciones de Transparencia)</t>
  </si>
  <si>
    <t>*1Las actividades de cada puesto, son las establecidas dentro del Manual de Organización del H. Congreso del Estado, para cada puesto en FUNCIONES, dicho Manual de Organización es el que se le proporciona en cada liga. Respecto a las actividades de los Asimilados a Salarios, se especifican  en cada caso las estipuladas en su contrato.</t>
  </si>
  <si>
    <t xml:space="preserve">*2 Con respecto a las personas contratadas mediante la figura de Honorarios Asimilados a Salarios, es importante señalar lo estipulado en la Clausula Octava del Contrato misma que a la letra dice: OCTAVA: “EL PRESTADOR” está de acuerdo en que el presente contrato no implica que “EL CONGRESO” le reconozca relación laboral alguna, puesto que se celebra y pacta como servicios personales independientes, eximiéndose a “EL CONGRESO” de cualquier responsabilidad laboral.
RELACIÓN CONTRACTUAL. “EL PRESTADOR” está de acuerdo en no considerarse como empleado de “EL CONGRESO”, por lo que no se hará acreedor a las prestaciones y demás beneficios que este organismo otorga a su personal, en los términos de las leyes laborales aplicables a la materia.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</si>
</sst>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 #,##0.00_-;_-* &quot;-&quot;??_-;_-@_-"/>
  </numFmts>
  <fonts count="10" x14ac:knownFonts="1">
    <font>
      <sz val="11"/>
      <color theme="1"/>
      <name val="Calibri"/>
      <family val="2"/>
      <scheme val="minor"/>
    </font>
    <font>
      <u/>
      <sz val="11"/>
      <color theme="10"/>
      <name val="Calibri"/>
      <family val="2"/>
    </font>
    <font>
      <sz val="11"/>
      <color theme="1"/>
      <name val="Calibri"/>
      <family val="2"/>
      <scheme val="minor"/>
    </font>
    <font>
      <b/>
      <sz val="8"/>
      <color theme="1"/>
      <name val="Arial"/>
      <family val="2"/>
    </font>
    <font>
      <sz val="8"/>
      <color theme="1"/>
      <name val="Arial"/>
      <family val="2"/>
    </font>
    <font>
      <sz val="8"/>
      <name val="Arial"/>
      <family val="2"/>
    </font>
    <font>
      <b/>
      <sz val="8"/>
      <name val="Arial"/>
      <family val="2"/>
    </font>
    <font>
      <u/>
      <sz val="8"/>
      <color theme="10"/>
      <name val="Arial"/>
      <family val="2"/>
    </font>
    <font>
      <i/>
      <sz val="8"/>
      <color theme="10"/>
      <name val="Arial"/>
      <family val="2"/>
    </font>
    <font>
      <sz val="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6"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auto="1"/>
      </top>
      <bottom/>
      <diagonal/>
    </border>
  </borders>
  <cellStyleXfs count="3">
    <xf numFmtId="0" fontId="0" fillId="0" borderId="0"/>
    <xf numFmtId="0" fontId="1" fillId="0" borderId="0" applyNumberFormat="0" applyFill="0" applyBorder="0" applyAlignment="0" applyProtection="0">
      <alignment vertical="top"/>
      <protection locked="0"/>
    </xf>
    <xf numFmtId="43" fontId="2" fillId="0" borderId="0" applyFont="0" applyFill="0" applyBorder="0" applyAlignment="0" applyProtection="0"/>
  </cellStyleXfs>
  <cellXfs count="23">
    <xf numFmtId="0" fontId="0" fillId="0" borderId="0" xfId="0"/>
    <xf numFmtId="0" fontId="4" fillId="0" borderId="0" xfId="0" applyFont="1"/>
    <xf numFmtId="0" fontId="7" fillId="0" borderId="1" xfId="1" applyFont="1" applyBorder="1" applyAlignment="1" applyProtection="1">
      <alignment wrapText="1"/>
    </xf>
    <xf numFmtId="0" fontId="8" fillId="0" borderId="1" xfId="1" applyFont="1" applyBorder="1" applyAlignment="1" applyProtection="1">
      <alignment wrapText="1"/>
    </xf>
    <xf numFmtId="0" fontId="4" fillId="0" borderId="0" xfId="0" applyFont="1" applyAlignment="1">
      <alignment horizontal="center"/>
    </xf>
    <xf numFmtId="0" fontId="4" fillId="3" borderId="1" xfId="0" applyFont="1" applyFill="1" applyBorder="1" applyAlignment="1">
      <alignment horizontal="center" vertical="center" wrapText="1"/>
    </xf>
    <xf numFmtId="0" fontId="4" fillId="0" borderId="1" xfId="0" applyFont="1" applyBorder="1"/>
    <xf numFmtId="14" fontId="4" fillId="0" borderId="1" xfId="0" applyNumberFormat="1" applyFont="1" applyBorder="1" applyAlignment="1">
      <alignment horizontal="center"/>
    </xf>
    <xf numFmtId="43" fontId="5" fillId="0" borderId="1" xfId="2" applyFont="1" applyFill="1" applyBorder="1"/>
    <xf numFmtId="43" fontId="6" fillId="0" borderId="1" xfId="2" applyFont="1" applyFill="1" applyBorder="1"/>
    <xf numFmtId="43" fontId="4" fillId="0" borderId="1" xfId="2" applyFont="1" applyBorder="1"/>
    <xf numFmtId="0" fontId="4"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4" borderId="1" xfId="0" applyFont="1" applyFill="1" applyBorder="1" applyAlignment="1">
      <alignment wrapText="1"/>
    </xf>
    <xf numFmtId="0" fontId="9" fillId="0" borderId="0" xfId="0" applyFont="1" applyBorder="1" applyAlignment="1">
      <alignment wrapText="1"/>
    </xf>
    <xf numFmtId="0" fontId="9" fillId="0" borderId="3" xfId="0" applyFont="1" applyBorder="1" applyAlignment="1">
      <alignment wrapText="1"/>
    </xf>
    <xf numFmtId="0" fontId="9" fillId="0" borderId="0" xfId="0" applyFont="1"/>
    <xf numFmtId="0" fontId="9" fillId="0" borderId="0" xfId="0" applyFont="1" applyAlignment="1">
      <alignment horizontal="left" wrapText="1"/>
    </xf>
    <xf numFmtId="0" fontId="9" fillId="0" borderId="0" xfId="0" applyFont="1" applyBorder="1" applyAlignment="1">
      <alignment horizontal="left" wrapText="1"/>
    </xf>
    <xf numFmtId="0" fontId="3" fillId="0" borderId="2" xfId="0" applyFont="1" applyBorder="1" applyAlignment="1">
      <alignment horizontal="center" wrapText="1"/>
    </xf>
    <xf numFmtId="0" fontId="3" fillId="0" borderId="0" xfId="0" applyFont="1" applyBorder="1" applyAlignment="1">
      <alignment horizontal="center" wrapText="1"/>
    </xf>
    <xf numFmtId="0" fontId="6" fillId="2" borderId="1" xfId="0" applyFont="1" applyFill="1" applyBorder="1" applyAlignment="1">
      <alignment horizontal="center" wrapText="1"/>
    </xf>
    <xf numFmtId="0" fontId="3" fillId="0" borderId="1" xfId="0" applyFont="1" applyFill="1" applyBorder="1" applyAlignment="1">
      <alignment horizontal="center" wrapText="1"/>
    </xf>
  </cellXfs>
  <cellStyles count="3">
    <cellStyle name="Hipervínculo" xfId="1" builtinId="8"/>
    <cellStyle name="Millares" xfId="2"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ongresochihuahua2.gob.mx/descargas/normatividad/norma4/7130.pdf" TargetMode="External"/><Relationship Id="rId2" Type="http://schemas.openxmlformats.org/officeDocument/2006/relationships/hyperlink" Target="http://www.congresochihuahua2.gob.mx/transparencia/archivos/procedimientos/1.pdf" TargetMode="External"/><Relationship Id="rId1" Type="http://schemas.openxmlformats.org/officeDocument/2006/relationships/hyperlink" Target="http://www.congresochihuahua2.gob.mx/transparencia/archivos/procedimientos/1.pdf" TargetMode="External"/><Relationship Id="rId6" Type="http://schemas.openxmlformats.org/officeDocument/2006/relationships/printerSettings" Target="../printerSettings/printerSettings1.bin"/><Relationship Id="rId5" Type="http://schemas.openxmlformats.org/officeDocument/2006/relationships/hyperlink" Target="http://www.congresochihuahua2.gob.mx/descargas/normatividad/norma4/7130.pdf" TargetMode="External"/><Relationship Id="rId4" Type="http://schemas.openxmlformats.org/officeDocument/2006/relationships/hyperlink" Target="http://www.congresochihuahua2.gob.mx/descargas/normatividad/norma4/713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0"/>
  <sheetViews>
    <sheetView tabSelected="1" workbookViewId="0">
      <selection sqref="A1:O1"/>
    </sheetView>
  </sheetViews>
  <sheetFormatPr baseColWidth="10" defaultRowHeight="11.25" x14ac:dyDescent="0.2"/>
  <cols>
    <col min="1" max="1" width="35.28515625" style="1" bestFit="1" customWidth="1"/>
    <col min="2" max="2" width="31" style="1" customWidth="1"/>
    <col min="3" max="3" width="16.140625" style="4" customWidth="1"/>
    <col min="4" max="4" width="16.28515625" style="1" customWidth="1"/>
    <col min="5" max="5" width="15.140625" style="1" customWidth="1"/>
    <col min="6" max="6" width="15.5703125" style="1" customWidth="1"/>
    <col min="7" max="7" width="16.28515625" style="1" customWidth="1"/>
    <col min="8" max="8" width="14.5703125" style="1" customWidth="1"/>
    <col min="9" max="9" width="12.140625" style="1" customWidth="1"/>
    <col min="10" max="10" width="16.28515625" style="1" customWidth="1"/>
    <col min="11" max="11" width="10.140625" style="1" customWidth="1"/>
    <col min="12" max="12" width="9" style="1" customWidth="1"/>
    <col min="13" max="13" width="13.42578125" style="1" customWidth="1"/>
    <col min="14" max="14" width="13.140625" style="1" customWidth="1"/>
    <col min="15" max="15" width="51.85546875" style="1" customWidth="1"/>
    <col min="16" max="16384" width="11.42578125" style="1"/>
  </cols>
  <sheetData>
    <row r="1" spans="1:15" ht="15" customHeight="1" x14ac:dyDescent="0.2">
      <c r="A1" s="19" t="s">
        <v>49</v>
      </c>
      <c r="B1" s="20"/>
      <c r="C1" s="20"/>
      <c r="D1" s="20"/>
      <c r="E1" s="20"/>
      <c r="F1" s="20"/>
      <c r="G1" s="20"/>
      <c r="H1" s="20"/>
      <c r="I1" s="20"/>
      <c r="J1" s="20"/>
      <c r="K1" s="20"/>
      <c r="L1" s="20"/>
      <c r="M1" s="20"/>
      <c r="N1" s="20"/>
      <c r="O1" s="20"/>
    </row>
    <row r="2" spans="1:15" ht="47.25" customHeight="1" x14ac:dyDescent="0.2">
      <c r="A2" s="5" t="s">
        <v>41</v>
      </c>
      <c r="B2" s="5" t="s">
        <v>42</v>
      </c>
      <c r="C2" s="5" t="s">
        <v>43</v>
      </c>
      <c r="D2" s="11" t="s">
        <v>51</v>
      </c>
      <c r="E2" s="11" t="s">
        <v>52</v>
      </c>
      <c r="F2" s="11" t="s">
        <v>59</v>
      </c>
      <c r="G2" s="11" t="s">
        <v>21</v>
      </c>
      <c r="H2" s="11" t="s">
        <v>53</v>
      </c>
      <c r="I2" s="11" t="s">
        <v>54</v>
      </c>
      <c r="J2" s="12" t="s">
        <v>57</v>
      </c>
      <c r="K2" s="11" t="s">
        <v>56</v>
      </c>
      <c r="L2" s="11" t="s">
        <v>50</v>
      </c>
      <c r="M2" s="12" t="s">
        <v>58</v>
      </c>
      <c r="N2" s="12" t="s">
        <v>55</v>
      </c>
      <c r="O2" s="13" t="s">
        <v>60</v>
      </c>
    </row>
    <row r="3" spans="1:15" ht="22.5" x14ac:dyDescent="0.2">
      <c r="A3" s="6" t="s">
        <v>0</v>
      </c>
      <c r="B3" s="6" t="s">
        <v>15</v>
      </c>
      <c r="C3" s="7">
        <v>42963</v>
      </c>
      <c r="D3" s="8">
        <v>5991</v>
      </c>
      <c r="E3" s="8"/>
      <c r="F3" s="8">
        <v>41632</v>
      </c>
      <c r="G3" s="8"/>
      <c r="H3" s="8"/>
      <c r="I3" s="8"/>
      <c r="J3" s="9">
        <f>SUM(D3:I3)</f>
        <v>47623</v>
      </c>
      <c r="K3" s="8">
        <f>D3*0.12</f>
        <v>718.92</v>
      </c>
      <c r="L3" s="8">
        <f>D3*0.03</f>
        <v>179.73</v>
      </c>
      <c r="M3" s="8">
        <f>SUM(K3:L3)</f>
        <v>898.65</v>
      </c>
      <c r="N3" s="9">
        <f>+J3-M3</f>
        <v>46724.35</v>
      </c>
      <c r="O3" s="2" t="s">
        <v>45</v>
      </c>
    </row>
    <row r="4" spans="1:15" ht="22.5" x14ac:dyDescent="0.2">
      <c r="A4" s="6" t="s">
        <v>1</v>
      </c>
      <c r="B4" s="6" t="s">
        <v>16</v>
      </c>
      <c r="C4" s="7">
        <v>42644</v>
      </c>
      <c r="D4" s="8">
        <v>15750</v>
      </c>
      <c r="E4" s="8"/>
      <c r="F4" s="8">
        <v>8121</v>
      </c>
      <c r="G4" s="8"/>
      <c r="H4" s="8"/>
      <c r="I4" s="8"/>
      <c r="J4" s="9">
        <f t="shared" ref="J4:J17" si="0">SUM(D4:I4)</f>
        <v>23871</v>
      </c>
      <c r="K4" s="8">
        <f t="shared" ref="K4:K6" si="1">D4*0.12</f>
        <v>1890</v>
      </c>
      <c r="L4" s="8">
        <f t="shared" ref="L4:L17" si="2">D4*0.03</f>
        <v>472.5</v>
      </c>
      <c r="M4" s="8">
        <f t="shared" ref="M4:M17" si="3">SUM(K4:L4)</f>
        <v>2362.5</v>
      </c>
      <c r="N4" s="9">
        <f t="shared" ref="N4:N17" si="4">+J4-M4</f>
        <v>21508.5</v>
      </c>
      <c r="O4" s="2" t="s">
        <v>45</v>
      </c>
    </row>
    <row r="5" spans="1:15" ht="22.5" x14ac:dyDescent="0.2">
      <c r="A5" s="6" t="s">
        <v>2</v>
      </c>
      <c r="B5" s="6" t="s">
        <v>15</v>
      </c>
      <c r="C5" s="7">
        <v>43601</v>
      </c>
      <c r="D5" s="8">
        <v>5991</v>
      </c>
      <c r="E5" s="8"/>
      <c r="F5" s="8">
        <v>24908</v>
      </c>
      <c r="G5" s="8"/>
      <c r="H5" s="8"/>
      <c r="I5" s="8"/>
      <c r="J5" s="9">
        <f t="shared" si="0"/>
        <v>30899</v>
      </c>
      <c r="K5" s="8">
        <f t="shared" si="1"/>
        <v>718.92</v>
      </c>
      <c r="L5" s="8">
        <f t="shared" si="2"/>
        <v>179.73</v>
      </c>
      <c r="M5" s="8">
        <f t="shared" si="3"/>
        <v>898.65</v>
      </c>
      <c r="N5" s="9">
        <f t="shared" si="4"/>
        <v>30000.35</v>
      </c>
      <c r="O5" s="2" t="s">
        <v>45</v>
      </c>
    </row>
    <row r="6" spans="1:15" ht="22.5" x14ac:dyDescent="0.2">
      <c r="A6" s="6" t="s">
        <v>3</v>
      </c>
      <c r="B6" s="6" t="s">
        <v>17</v>
      </c>
      <c r="C6" s="7">
        <v>43693</v>
      </c>
      <c r="D6" s="8">
        <v>15750</v>
      </c>
      <c r="E6" s="8"/>
      <c r="F6" s="8">
        <v>6341</v>
      </c>
      <c r="G6" s="8"/>
      <c r="H6" s="8"/>
      <c r="I6" s="8"/>
      <c r="J6" s="9">
        <f t="shared" si="0"/>
        <v>22091</v>
      </c>
      <c r="K6" s="8">
        <f t="shared" si="1"/>
        <v>1890</v>
      </c>
      <c r="L6" s="8">
        <f t="shared" si="2"/>
        <v>472.5</v>
      </c>
      <c r="M6" s="8">
        <f t="shared" si="3"/>
        <v>2362.5</v>
      </c>
      <c r="N6" s="9">
        <f t="shared" si="4"/>
        <v>19728.5</v>
      </c>
      <c r="O6" s="2" t="s">
        <v>45</v>
      </c>
    </row>
    <row r="7" spans="1:15" ht="22.5" x14ac:dyDescent="0.2">
      <c r="A7" s="6" t="s">
        <v>4</v>
      </c>
      <c r="B7" s="6" t="s">
        <v>18</v>
      </c>
      <c r="C7" s="7">
        <v>37180</v>
      </c>
      <c r="D7" s="10"/>
      <c r="E7" s="10">
        <v>11151</v>
      </c>
      <c r="F7" s="10">
        <v>9799</v>
      </c>
      <c r="G7" s="10"/>
      <c r="H7" s="10">
        <f>245.5*2</f>
        <v>491</v>
      </c>
      <c r="I7" s="10">
        <v>624</v>
      </c>
      <c r="J7" s="9">
        <f t="shared" si="0"/>
        <v>22065</v>
      </c>
      <c r="K7" s="10">
        <f>E7*0.08</f>
        <v>892.08</v>
      </c>
      <c r="L7" s="10">
        <f>E7*0.03</f>
        <v>334.53</v>
      </c>
      <c r="M7" s="8">
        <f t="shared" si="3"/>
        <v>1226.6100000000001</v>
      </c>
      <c r="N7" s="9">
        <f t="shared" si="4"/>
        <v>20838.39</v>
      </c>
      <c r="O7" s="2" t="s">
        <v>45</v>
      </c>
    </row>
    <row r="8" spans="1:15" ht="22.5" x14ac:dyDescent="0.2">
      <c r="A8" s="6" t="s">
        <v>5</v>
      </c>
      <c r="B8" s="6" t="s">
        <v>19</v>
      </c>
      <c r="C8" s="7">
        <v>43344</v>
      </c>
      <c r="D8" s="8">
        <v>18366</v>
      </c>
      <c r="E8" s="8"/>
      <c r="F8" s="8">
        <v>19389</v>
      </c>
      <c r="G8" s="8"/>
      <c r="H8" s="8"/>
      <c r="I8" s="8"/>
      <c r="J8" s="9">
        <f t="shared" si="0"/>
        <v>37755</v>
      </c>
      <c r="K8" s="8">
        <f t="shared" ref="K8:K10" si="5">D8*0.12</f>
        <v>2203.92</v>
      </c>
      <c r="L8" s="8">
        <f t="shared" si="2"/>
        <v>550.98</v>
      </c>
      <c r="M8" s="8">
        <f t="shared" si="3"/>
        <v>2754.9</v>
      </c>
      <c r="N8" s="9">
        <f t="shared" si="4"/>
        <v>35000.1</v>
      </c>
      <c r="O8" s="2" t="s">
        <v>45</v>
      </c>
    </row>
    <row r="9" spans="1:15" ht="22.5" x14ac:dyDescent="0.2">
      <c r="A9" s="6" t="s">
        <v>6</v>
      </c>
      <c r="B9" s="6" t="s">
        <v>19</v>
      </c>
      <c r="C9" s="7">
        <v>42795</v>
      </c>
      <c r="D9" s="8">
        <v>18366</v>
      </c>
      <c r="E9" s="8"/>
      <c r="F9" s="8">
        <v>19389</v>
      </c>
      <c r="G9" s="8"/>
      <c r="H9" s="8"/>
      <c r="I9" s="8"/>
      <c r="J9" s="9">
        <f t="shared" si="0"/>
        <v>37755</v>
      </c>
      <c r="K9" s="8">
        <f t="shared" si="5"/>
        <v>2203.92</v>
      </c>
      <c r="L9" s="8">
        <f t="shared" si="2"/>
        <v>550.98</v>
      </c>
      <c r="M9" s="8">
        <f t="shared" si="3"/>
        <v>2754.9</v>
      </c>
      <c r="N9" s="9">
        <f t="shared" si="4"/>
        <v>35000.1</v>
      </c>
      <c r="O9" s="2" t="s">
        <v>45</v>
      </c>
    </row>
    <row r="10" spans="1:15" ht="22.5" x14ac:dyDescent="0.2">
      <c r="A10" s="6" t="s">
        <v>7</v>
      </c>
      <c r="B10" s="6" t="s">
        <v>20</v>
      </c>
      <c r="C10" s="7">
        <v>42795</v>
      </c>
      <c r="D10" s="8">
        <v>12213</v>
      </c>
      <c r="E10" s="8"/>
      <c r="F10" s="8">
        <v>11187</v>
      </c>
      <c r="G10" s="8"/>
      <c r="H10" s="8"/>
      <c r="I10" s="8"/>
      <c r="J10" s="9">
        <f t="shared" si="0"/>
        <v>23400</v>
      </c>
      <c r="K10" s="8">
        <f t="shared" si="5"/>
        <v>1465.56</v>
      </c>
      <c r="L10" s="8">
        <f t="shared" si="2"/>
        <v>366.39</v>
      </c>
      <c r="M10" s="8">
        <f t="shared" si="3"/>
        <v>1831.9499999999998</v>
      </c>
      <c r="N10" s="9">
        <f t="shared" si="4"/>
        <v>21568.05</v>
      </c>
      <c r="O10" s="2" t="s">
        <v>45</v>
      </c>
    </row>
    <row r="11" spans="1:15" ht="67.5" x14ac:dyDescent="0.2">
      <c r="A11" s="6" t="s">
        <v>8</v>
      </c>
      <c r="B11" s="6" t="s">
        <v>21</v>
      </c>
      <c r="C11" s="7">
        <v>43709</v>
      </c>
      <c r="D11" s="10"/>
      <c r="E11" s="10"/>
      <c r="F11" s="10"/>
      <c r="G11" s="10">
        <v>24760.65</v>
      </c>
      <c r="H11" s="10"/>
      <c r="I11" s="10"/>
      <c r="J11" s="9">
        <f t="shared" si="0"/>
        <v>24760.65</v>
      </c>
      <c r="K11" s="10"/>
      <c r="L11" s="10"/>
      <c r="M11" s="8">
        <f t="shared" si="3"/>
        <v>0</v>
      </c>
      <c r="N11" s="9">
        <f t="shared" si="4"/>
        <v>24760.65</v>
      </c>
      <c r="O11" s="3" t="s">
        <v>47</v>
      </c>
    </row>
    <row r="12" spans="1:15" ht="22.5" x14ac:dyDescent="0.2">
      <c r="A12" s="6" t="s">
        <v>9</v>
      </c>
      <c r="B12" s="6" t="s">
        <v>16</v>
      </c>
      <c r="C12" s="7">
        <v>43497</v>
      </c>
      <c r="D12" s="8">
        <v>15750</v>
      </c>
      <c r="E12" s="8"/>
      <c r="F12" s="8">
        <v>7613</v>
      </c>
      <c r="G12" s="8"/>
      <c r="H12" s="8"/>
      <c r="I12" s="8"/>
      <c r="J12" s="9">
        <f t="shared" si="0"/>
        <v>23363</v>
      </c>
      <c r="K12" s="8">
        <f t="shared" ref="K12:K14" si="6">D12*0.12</f>
        <v>1890</v>
      </c>
      <c r="L12" s="8">
        <f t="shared" si="2"/>
        <v>472.5</v>
      </c>
      <c r="M12" s="8">
        <f t="shared" si="3"/>
        <v>2362.5</v>
      </c>
      <c r="N12" s="9">
        <f t="shared" si="4"/>
        <v>21000.5</v>
      </c>
      <c r="O12" s="2" t="s">
        <v>45</v>
      </c>
    </row>
    <row r="13" spans="1:15" ht="22.5" x14ac:dyDescent="0.2">
      <c r="A13" s="6" t="s">
        <v>10</v>
      </c>
      <c r="B13" s="6" t="s">
        <v>19</v>
      </c>
      <c r="C13" s="7">
        <v>43344</v>
      </c>
      <c r="D13" s="8">
        <v>18366</v>
      </c>
      <c r="E13" s="8"/>
      <c r="F13" s="8">
        <v>19389</v>
      </c>
      <c r="G13" s="8"/>
      <c r="H13" s="8"/>
      <c r="I13" s="8"/>
      <c r="J13" s="9">
        <f t="shared" si="0"/>
        <v>37755</v>
      </c>
      <c r="K13" s="8">
        <f t="shared" si="6"/>
        <v>2203.92</v>
      </c>
      <c r="L13" s="8">
        <f t="shared" si="2"/>
        <v>550.98</v>
      </c>
      <c r="M13" s="8">
        <f t="shared" si="3"/>
        <v>2754.9</v>
      </c>
      <c r="N13" s="9">
        <f t="shared" si="4"/>
        <v>35000.1</v>
      </c>
      <c r="O13" s="2" t="s">
        <v>45</v>
      </c>
    </row>
    <row r="14" spans="1:15" ht="22.5" x14ac:dyDescent="0.2">
      <c r="A14" s="6" t="s">
        <v>11</v>
      </c>
      <c r="B14" s="6" t="s">
        <v>19</v>
      </c>
      <c r="C14" s="7">
        <v>43344</v>
      </c>
      <c r="D14" s="8">
        <v>18366</v>
      </c>
      <c r="E14" s="8"/>
      <c r="F14" s="8">
        <v>19389</v>
      </c>
      <c r="G14" s="8"/>
      <c r="H14" s="8"/>
      <c r="I14" s="8"/>
      <c r="J14" s="9">
        <f t="shared" si="0"/>
        <v>37755</v>
      </c>
      <c r="K14" s="8">
        <f t="shared" si="6"/>
        <v>2203.92</v>
      </c>
      <c r="L14" s="8">
        <f t="shared" si="2"/>
        <v>550.98</v>
      </c>
      <c r="M14" s="8">
        <f t="shared" si="3"/>
        <v>2754.9</v>
      </c>
      <c r="N14" s="9">
        <f t="shared" si="4"/>
        <v>35000.1</v>
      </c>
      <c r="O14" s="2" t="s">
        <v>45</v>
      </c>
    </row>
    <row r="15" spans="1:15" ht="67.5" x14ac:dyDescent="0.2">
      <c r="A15" s="6" t="s">
        <v>12</v>
      </c>
      <c r="B15" s="6" t="s">
        <v>21</v>
      </c>
      <c r="C15" s="7">
        <v>43709</v>
      </c>
      <c r="D15" s="10"/>
      <c r="E15" s="10"/>
      <c r="F15" s="10"/>
      <c r="G15" s="10">
        <v>13089.46</v>
      </c>
      <c r="H15" s="10"/>
      <c r="I15" s="10"/>
      <c r="J15" s="9">
        <f t="shared" si="0"/>
        <v>13089.46</v>
      </c>
      <c r="K15" s="10"/>
      <c r="L15" s="10"/>
      <c r="M15" s="8">
        <f t="shared" si="3"/>
        <v>0</v>
      </c>
      <c r="N15" s="9">
        <f t="shared" si="4"/>
        <v>13089.46</v>
      </c>
      <c r="O15" s="3" t="s">
        <v>47</v>
      </c>
    </row>
    <row r="16" spans="1:15" ht="22.5" x14ac:dyDescent="0.2">
      <c r="A16" s="6" t="s">
        <v>13</v>
      </c>
      <c r="B16" s="6" t="s">
        <v>22</v>
      </c>
      <c r="C16" s="7">
        <v>43344</v>
      </c>
      <c r="D16" s="8">
        <v>7868</v>
      </c>
      <c r="E16" s="8"/>
      <c r="F16" s="8">
        <v>23507</v>
      </c>
      <c r="G16" s="8"/>
      <c r="H16" s="8"/>
      <c r="I16" s="8"/>
      <c r="J16" s="9">
        <f t="shared" si="0"/>
        <v>31375</v>
      </c>
      <c r="K16" s="8">
        <f t="shared" ref="K16:K17" si="7">D16*0.12</f>
        <v>944.16</v>
      </c>
      <c r="L16" s="8">
        <f t="shared" si="2"/>
        <v>236.04</v>
      </c>
      <c r="M16" s="8">
        <f t="shared" si="3"/>
        <v>1180.2</v>
      </c>
      <c r="N16" s="9">
        <f t="shared" si="4"/>
        <v>30194.799999999999</v>
      </c>
      <c r="O16" s="2" t="s">
        <v>45</v>
      </c>
    </row>
    <row r="17" spans="1:15" ht="22.5" x14ac:dyDescent="0.2">
      <c r="A17" s="6" t="s">
        <v>14</v>
      </c>
      <c r="B17" s="6" t="s">
        <v>20</v>
      </c>
      <c r="C17" s="7">
        <v>43389</v>
      </c>
      <c r="D17" s="8">
        <v>7868</v>
      </c>
      <c r="E17" s="8"/>
      <c r="F17" s="8">
        <v>4147</v>
      </c>
      <c r="G17" s="8"/>
      <c r="H17" s="8"/>
      <c r="I17" s="8"/>
      <c r="J17" s="9">
        <f t="shared" si="0"/>
        <v>12015</v>
      </c>
      <c r="K17" s="8">
        <f t="shared" si="7"/>
        <v>944.16</v>
      </c>
      <c r="L17" s="8">
        <f t="shared" si="2"/>
        <v>236.04</v>
      </c>
      <c r="M17" s="8">
        <f t="shared" si="3"/>
        <v>1180.2</v>
      </c>
      <c r="N17" s="9">
        <f t="shared" si="4"/>
        <v>10834.8</v>
      </c>
      <c r="O17" s="2" t="s">
        <v>45</v>
      </c>
    </row>
    <row r="18" spans="1:15" ht="12" customHeight="1" x14ac:dyDescent="0.2">
      <c r="A18" s="21" t="s">
        <v>48</v>
      </c>
      <c r="B18" s="21"/>
      <c r="C18" s="21"/>
      <c r="D18" s="21"/>
      <c r="E18" s="21"/>
      <c r="F18" s="21"/>
      <c r="G18" s="21"/>
      <c r="H18" s="21"/>
      <c r="I18" s="21"/>
      <c r="J18" s="21"/>
      <c r="K18" s="21"/>
      <c r="L18" s="21"/>
      <c r="M18" s="21"/>
      <c r="N18" s="21"/>
      <c r="O18" s="21"/>
    </row>
    <row r="19" spans="1:15" ht="22.5" x14ac:dyDescent="0.2">
      <c r="A19" s="6" t="s">
        <v>23</v>
      </c>
      <c r="B19" s="6" t="s">
        <v>19</v>
      </c>
      <c r="C19" s="7">
        <v>43344</v>
      </c>
      <c r="D19" s="8">
        <v>18366</v>
      </c>
      <c r="E19" s="8"/>
      <c r="F19" s="8">
        <v>22389</v>
      </c>
      <c r="G19" s="8"/>
      <c r="H19" s="8"/>
      <c r="I19" s="8"/>
      <c r="J19" s="9">
        <f>SUM(D19:I19)</f>
        <v>40755</v>
      </c>
      <c r="K19" s="8">
        <f t="shared" ref="K19:K21" si="8">D19*0.12</f>
        <v>2203.92</v>
      </c>
      <c r="L19" s="8">
        <f t="shared" ref="L19" si="9">D19*0.03</f>
        <v>550.98</v>
      </c>
      <c r="M19" s="8">
        <f>SUM(K19:L19)</f>
        <v>2754.9</v>
      </c>
      <c r="N19" s="9">
        <f t="shared" ref="N19:N21" si="10">+J19-M19</f>
        <v>38000.1</v>
      </c>
      <c r="O19" s="2" t="s">
        <v>45</v>
      </c>
    </row>
    <row r="20" spans="1:15" ht="67.5" x14ac:dyDescent="0.2">
      <c r="A20" s="6" t="s">
        <v>24</v>
      </c>
      <c r="B20" s="6" t="s">
        <v>26</v>
      </c>
      <c r="C20" s="7">
        <v>43497</v>
      </c>
      <c r="D20" s="8"/>
      <c r="E20" s="8"/>
      <c r="F20" s="8"/>
      <c r="G20" s="8">
        <v>10000</v>
      </c>
      <c r="H20" s="8"/>
      <c r="I20" s="8"/>
      <c r="J20" s="9">
        <f t="shared" ref="J20:J21" si="11">SUM(D20:I20)</f>
        <v>10000</v>
      </c>
      <c r="K20" s="8"/>
      <c r="L20" s="8"/>
      <c r="M20" s="8">
        <f t="shared" ref="M20:M21" si="12">SUM(K20:L20)</f>
        <v>0</v>
      </c>
      <c r="N20" s="9">
        <f t="shared" si="10"/>
        <v>10000</v>
      </c>
      <c r="O20" s="3" t="s">
        <v>47</v>
      </c>
    </row>
    <row r="21" spans="1:15" ht="22.5" x14ac:dyDescent="0.2">
      <c r="A21" s="6" t="s">
        <v>25</v>
      </c>
      <c r="B21" s="6" t="s">
        <v>19</v>
      </c>
      <c r="C21" s="7">
        <v>43344</v>
      </c>
      <c r="D21" s="8">
        <v>18366</v>
      </c>
      <c r="E21" s="8"/>
      <c r="F21" s="8">
        <v>22389</v>
      </c>
      <c r="G21" s="8"/>
      <c r="H21" s="8"/>
      <c r="I21" s="8"/>
      <c r="J21" s="9">
        <f t="shared" si="11"/>
        <v>40755</v>
      </c>
      <c r="K21" s="8">
        <f t="shared" si="8"/>
        <v>2203.92</v>
      </c>
      <c r="L21" s="8">
        <f t="shared" ref="L21" si="13">D21*0.03</f>
        <v>550.98</v>
      </c>
      <c r="M21" s="8">
        <f t="shared" si="12"/>
        <v>2754.9</v>
      </c>
      <c r="N21" s="9">
        <f t="shared" si="10"/>
        <v>38000.1</v>
      </c>
      <c r="O21" s="2" t="s">
        <v>45</v>
      </c>
    </row>
    <row r="22" spans="1:15" ht="15" customHeight="1" x14ac:dyDescent="0.2">
      <c r="A22" s="22" t="s">
        <v>44</v>
      </c>
      <c r="B22" s="22"/>
      <c r="C22" s="22"/>
      <c r="D22" s="22"/>
      <c r="E22" s="22"/>
      <c r="F22" s="22"/>
      <c r="G22" s="22"/>
      <c r="H22" s="22"/>
      <c r="I22" s="22"/>
      <c r="J22" s="22"/>
      <c r="K22" s="22"/>
      <c r="L22" s="22"/>
      <c r="M22" s="22"/>
      <c r="N22" s="22"/>
      <c r="O22" s="22"/>
    </row>
    <row r="23" spans="1:15" ht="22.5" x14ac:dyDescent="0.2">
      <c r="A23" s="6" t="s">
        <v>27</v>
      </c>
      <c r="B23" s="6" t="s">
        <v>20</v>
      </c>
      <c r="C23" s="7">
        <v>37180</v>
      </c>
      <c r="D23" s="8">
        <v>12213</v>
      </c>
      <c r="E23" s="8"/>
      <c r="F23" s="8">
        <v>23470</v>
      </c>
      <c r="G23" s="8"/>
      <c r="H23" s="8"/>
      <c r="I23" s="8"/>
      <c r="J23" s="9">
        <f>SUM(D23:I23)</f>
        <v>35683</v>
      </c>
      <c r="K23" s="8">
        <f t="shared" ref="K23:K34" si="14">D23*0.12</f>
        <v>1465.56</v>
      </c>
      <c r="L23" s="8">
        <f t="shared" ref="L23:L34" si="15">D23*0.03</f>
        <v>366.39</v>
      </c>
      <c r="M23" s="8">
        <f>SUM(K23:L23)</f>
        <v>1831.9499999999998</v>
      </c>
      <c r="N23" s="9">
        <f>J23-M23</f>
        <v>33851.050000000003</v>
      </c>
      <c r="O23" s="2" t="s">
        <v>46</v>
      </c>
    </row>
    <row r="24" spans="1:15" ht="22.5" x14ac:dyDescent="0.2">
      <c r="A24" s="6" t="s">
        <v>28</v>
      </c>
      <c r="B24" s="6" t="s">
        <v>20</v>
      </c>
      <c r="C24" s="7">
        <v>42644</v>
      </c>
      <c r="D24" s="8">
        <v>12213</v>
      </c>
      <c r="E24" s="8"/>
      <c r="F24" s="8">
        <v>4412</v>
      </c>
      <c r="G24" s="8"/>
      <c r="H24" s="8"/>
      <c r="I24" s="8"/>
      <c r="J24" s="9">
        <f t="shared" ref="J24:J34" si="16">SUM(D24:I24)</f>
        <v>16625</v>
      </c>
      <c r="K24" s="8">
        <f t="shared" si="14"/>
        <v>1465.56</v>
      </c>
      <c r="L24" s="8">
        <f t="shared" si="15"/>
        <v>366.39</v>
      </c>
      <c r="M24" s="8">
        <f t="shared" ref="M24:M34" si="17">SUM(K24:L24)</f>
        <v>1831.9499999999998</v>
      </c>
      <c r="N24" s="9">
        <f t="shared" ref="N24:N34" si="18">J24-M24</f>
        <v>14793.05</v>
      </c>
      <c r="O24" s="2" t="s">
        <v>46</v>
      </c>
    </row>
    <row r="25" spans="1:15" ht="22.5" x14ac:dyDescent="0.2">
      <c r="A25" s="6" t="s">
        <v>29</v>
      </c>
      <c r="B25" s="6" t="s">
        <v>39</v>
      </c>
      <c r="C25" s="7">
        <v>42648</v>
      </c>
      <c r="D25" s="8">
        <v>7868</v>
      </c>
      <c r="E25" s="8"/>
      <c r="F25" s="8">
        <v>3380</v>
      </c>
      <c r="G25" s="8"/>
      <c r="H25" s="8"/>
      <c r="I25" s="8"/>
      <c r="J25" s="9">
        <f t="shared" si="16"/>
        <v>11248</v>
      </c>
      <c r="K25" s="8">
        <f t="shared" si="14"/>
        <v>944.16</v>
      </c>
      <c r="L25" s="8">
        <f t="shared" si="15"/>
        <v>236.04</v>
      </c>
      <c r="M25" s="8">
        <f t="shared" si="17"/>
        <v>1180.2</v>
      </c>
      <c r="N25" s="9">
        <f t="shared" si="18"/>
        <v>10067.799999999999</v>
      </c>
      <c r="O25" s="2" t="s">
        <v>46</v>
      </c>
    </row>
    <row r="26" spans="1:15" ht="22.5" x14ac:dyDescent="0.2">
      <c r="A26" s="6" t="s">
        <v>30</v>
      </c>
      <c r="B26" s="6" t="s">
        <v>20</v>
      </c>
      <c r="C26" s="7">
        <v>43243</v>
      </c>
      <c r="D26" s="8">
        <v>12213</v>
      </c>
      <c r="E26" s="8"/>
      <c r="F26" s="8">
        <v>4412</v>
      </c>
      <c r="G26" s="8"/>
      <c r="H26" s="8"/>
      <c r="I26" s="8"/>
      <c r="J26" s="9">
        <f t="shared" si="16"/>
        <v>16625</v>
      </c>
      <c r="K26" s="8">
        <f t="shared" si="14"/>
        <v>1465.56</v>
      </c>
      <c r="L26" s="8">
        <f t="shared" si="15"/>
        <v>366.39</v>
      </c>
      <c r="M26" s="8">
        <f t="shared" si="17"/>
        <v>1831.9499999999998</v>
      </c>
      <c r="N26" s="9">
        <f t="shared" si="18"/>
        <v>14793.05</v>
      </c>
      <c r="O26" s="2" t="s">
        <v>46</v>
      </c>
    </row>
    <row r="27" spans="1:15" ht="22.5" x14ac:dyDescent="0.2">
      <c r="A27" s="6" t="s">
        <v>31</v>
      </c>
      <c r="B27" s="6" t="s">
        <v>15</v>
      </c>
      <c r="C27" s="7">
        <v>42917</v>
      </c>
      <c r="D27" s="8">
        <v>5991</v>
      </c>
      <c r="E27" s="8"/>
      <c r="F27" s="8">
        <v>12919</v>
      </c>
      <c r="G27" s="8"/>
      <c r="H27" s="8"/>
      <c r="I27" s="8"/>
      <c r="J27" s="9">
        <f t="shared" si="16"/>
        <v>18910</v>
      </c>
      <c r="K27" s="8">
        <f t="shared" si="14"/>
        <v>718.92</v>
      </c>
      <c r="L27" s="8">
        <f t="shared" si="15"/>
        <v>179.73</v>
      </c>
      <c r="M27" s="8">
        <f t="shared" si="17"/>
        <v>898.65</v>
      </c>
      <c r="N27" s="9">
        <f t="shared" si="18"/>
        <v>18011.349999999999</v>
      </c>
      <c r="O27" s="2" t="s">
        <v>46</v>
      </c>
    </row>
    <row r="28" spans="1:15" ht="22.5" x14ac:dyDescent="0.2">
      <c r="A28" s="6" t="s">
        <v>32</v>
      </c>
      <c r="B28" s="6" t="s">
        <v>15</v>
      </c>
      <c r="C28" s="7">
        <v>43344</v>
      </c>
      <c r="D28" s="8">
        <v>5991</v>
      </c>
      <c r="E28" s="8"/>
      <c r="F28" s="8">
        <v>34241</v>
      </c>
      <c r="G28" s="8"/>
      <c r="H28" s="8"/>
      <c r="I28" s="8"/>
      <c r="J28" s="9">
        <f t="shared" si="16"/>
        <v>40232</v>
      </c>
      <c r="K28" s="8">
        <f t="shared" si="14"/>
        <v>718.92</v>
      </c>
      <c r="L28" s="8">
        <f t="shared" si="15"/>
        <v>179.73</v>
      </c>
      <c r="M28" s="8">
        <f t="shared" si="17"/>
        <v>898.65</v>
      </c>
      <c r="N28" s="9">
        <f t="shared" si="18"/>
        <v>39333.35</v>
      </c>
      <c r="O28" s="2" t="s">
        <v>46</v>
      </c>
    </row>
    <row r="29" spans="1:15" ht="22.5" x14ac:dyDescent="0.2">
      <c r="A29" s="6" t="s">
        <v>33</v>
      </c>
      <c r="B29" s="6" t="s">
        <v>15</v>
      </c>
      <c r="C29" s="7">
        <v>43709</v>
      </c>
      <c r="D29" s="8">
        <v>5991</v>
      </c>
      <c r="E29" s="8"/>
      <c r="F29" s="8">
        <v>15241</v>
      </c>
      <c r="G29" s="8"/>
      <c r="H29" s="8"/>
      <c r="I29" s="8"/>
      <c r="J29" s="9">
        <f t="shared" si="16"/>
        <v>21232</v>
      </c>
      <c r="K29" s="8">
        <f t="shared" si="14"/>
        <v>718.92</v>
      </c>
      <c r="L29" s="8">
        <f t="shared" si="15"/>
        <v>179.73</v>
      </c>
      <c r="M29" s="8">
        <f t="shared" si="17"/>
        <v>898.65</v>
      </c>
      <c r="N29" s="9">
        <f t="shared" si="18"/>
        <v>20333.349999999999</v>
      </c>
      <c r="O29" s="2" t="s">
        <v>46</v>
      </c>
    </row>
    <row r="30" spans="1:15" ht="22.5" x14ac:dyDescent="0.2">
      <c r="A30" s="6" t="s">
        <v>34</v>
      </c>
      <c r="B30" s="6" t="s">
        <v>22</v>
      </c>
      <c r="C30" s="7">
        <v>42644</v>
      </c>
      <c r="D30" s="8">
        <v>7868</v>
      </c>
      <c r="E30" s="8"/>
      <c r="F30" s="8">
        <v>3777</v>
      </c>
      <c r="G30" s="8"/>
      <c r="H30" s="8"/>
      <c r="I30" s="8"/>
      <c r="J30" s="9">
        <f t="shared" si="16"/>
        <v>11645</v>
      </c>
      <c r="K30" s="8">
        <f t="shared" si="14"/>
        <v>944.16</v>
      </c>
      <c r="L30" s="8">
        <f t="shared" si="15"/>
        <v>236.04</v>
      </c>
      <c r="M30" s="8">
        <f t="shared" si="17"/>
        <v>1180.2</v>
      </c>
      <c r="N30" s="9">
        <f t="shared" si="18"/>
        <v>10464.799999999999</v>
      </c>
      <c r="O30" s="2" t="s">
        <v>46</v>
      </c>
    </row>
    <row r="31" spans="1:15" ht="22.5" x14ac:dyDescent="0.2">
      <c r="A31" s="6" t="s">
        <v>35</v>
      </c>
      <c r="B31" s="6" t="s">
        <v>15</v>
      </c>
      <c r="C31" s="7">
        <v>43344</v>
      </c>
      <c r="D31" s="8">
        <v>5991</v>
      </c>
      <c r="E31" s="8"/>
      <c r="F31" s="8">
        <v>17469</v>
      </c>
      <c r="G31" s="8"/>
      <c r="H31" s="8"/>
      <c r="I31" s="8"/>
      <c r="J31" s="9">
        <f t="shared" si="16"/>
        <v>23460</v>
      </c>
      <c r="K31" s="8">
        <f t="shared" si="14"/>
        <v>718.92</v>
      </c>
      <c r="L31" s="8">
        <f t="shared" si="15"/>
        <v>179.73</v>
      </c>
      <c r="M31" s="8">
        <f t="shared" si="17"/>
        <v>898.65</v>
      </c>
      <c r="N31" s="9">
        <f t="shared" si="18"/>
        <v>22561.35</v>
      </c>
      <c r="O31" s="2" t="s">
        <v>46</v>
      </c>
    </row>
    <row r="32" spans="1:15" ht="22.5" x14ac:dyDescent="0.2">
      <c r="A32" s="6" t="s">
        <v>36</v>
      </c>
      <c r="B32" s="6" t="s">
        <v>22</v>
      </c>
      <c r="C32" s="7">
        <v>43466</v>
      </c>
      <c r="D32" s="8">
        <v>7868</v>
      </c>
      <c r="E32" s="8"/>
      <c r="F32" s="8">
        <v>3425</v>
      </c>
      <c r="G32" s="8"/>
      <c r="H32" s="8"/>
      <c r="I32" s="8"/>
      <c r="J32" s="9">
        <f t="shared" si="16"/>
        <v>11293</v>
      </c>
      <c r="K32" s="8">
        <f t="shared" si="14"/>
        <v>944.16</v>
      </c>
      <c r="L32" s="8">
        <f t="shared" si="15"/>
        <v>236.04</v>
      </c>
      <c r="M32" s="8">
        <f t="shared" si="17"/>
        <v>1180.2</v>
      </c>
      <c r="N32" s="9">
        <f t="shared" si="18"/>
        <v>10112.799999999999</v>
      </c>
      <c r="O32" s="2" t="s">
        <v>46</v>
      </c>
    </row>
    <row r="33" spans="1:16" ht="22.5" x14ac:dyDescent="0.2">
      <c r="A33" s="6" t="s">
        <v>37</v>
      </c>
      <c r="B33" s="6" t="s">
        <v>20</v>
      </c>
      <c r="C33" s="7">
        <v>43690</v>
      </c>
      <c r="D33" s="8">
        <v>12213</v>
      </c>
      <c r="E33" s="8"/>
      <c r="F33" s="8">
        <v>30408</v>
      </c>
      <c r="G33" s="8"/>
      <c r="H33" s="8"/>
      <c r="I33" s="8"/>
      <c r="J33" s="9">
        <f t="shared" si="16"/>
        <v>42621</v>
      </c>
      <c r="K33" s="8">
        <f t="shared" si="14"/>
        <v>1465.56</v>
      </c>
      <c r="L33" s="8">
        <f t="shared" si="15"/>
        <v>366.39</v>
      </c>
      <c r="M33" s="8">
        <f t="shared" si="17"/>
        <v>1831.9499999999998</v>
      </c>
      <c r="N33" s="9">
        <f t="shared" si="18"/>
        <v>40789.050000000003</v>
      </c>
      <c r="O33" s="2" t="s">
        <v>46</v>
      </c>
    </row>
    <row r="34" spans="1:16" ht="22.5" x14ac:dyDescent="0.2">
      <c r="A34" s="6" t="s">
        <v>38</v>
      </c>
      <c r="B34" s="6" t="s">
        <v>40</v>
      </c>
      <c r="C34" s="7">
        <v>43344</v>
      </c>
      <c r="D34" s="8">
        <v>18366</v>
      </c>
      <c r="E34" s="8"/>
      <c r="F34" s="8">
        <v>46498</v>
      </c>
      <c r="G34" s="8"/>
      <c r="H34" s="8"/>
      <c r="I34" s="8"/>
      <c r="J34" s="9">
        <f t="shared" si="16"/>
        <v>64864</v>
      </c>
      <c r="K34" s="8">
        <f t="shared" si="14"/>
        <v>2203.92</v>
      </c>
      <c r="L34" s="8">
        <f t="shared" si="15"/>
        <v>550.98</v>
      </c>
      <c r="M34" s="8">
        <f t="shared" si="17"/>
        <v>2754.9</v>
      </c>
      <c r="N34" s="9">
        <f t="shared" si="18"/>
        <v>62109.1</v>
      </c>
      <c r="O34" s="2" t="s">
        <v>46</v>
      </c>
    </row>
    <row r="36" spans="1:16" s="15" customFormat="1" ht="53.25" customHeight="1" x14ac:dyDescent="0.2">
      <c r="A36" s="18" t="s">
        <v>61</v>
      </c>
      <c r="B36" s="18"/>
      <c r="C36" s="18"/>
      <c r="D36" s="18"/>
      <c r="E36" s="14"/>
      <c r="F36" s="14"/>
      <c r="G36" s="14"/>
      <c r="H36" s="14"/>
      <c r="I36" s="14"/>
      <c r="J36" s="14"/>
      <c r="K36" s="14"/>
      <c r="L36" s="14"/>
      <c r="M36" s="14"/>
      <c r="N36" s="14"/>
      <c r="O36" s="14"/>
      <c r="P36" s="14"/>
    </row>
    <row r="40" spans="1:16" s="16" customFormat="1" ht="102.6" customHeight="1" x14ac:dyDescent="0.2">
      <c r="A40" s="17" t="s">
        <v>62</v>
      </c>
      <c r="B40" s="17"/>
      <c r="C40" s="17"/>
      <c r="D40" s="17"/>
    </row>
  </sheetData>
  <mergeCells count="5">
    <mergeCell ref="A40:D40"/>
    <mergeCell ref="A36:D36"/>
    <mergeCell ref="A1:O1"/>
    <mergeCell ref="A18:O18"/>
    <mergeCell ref="A22:O22"/>
  </mergeCells>
  <hyperlinks>
    <hyperlink ref="O3" r:id="rId1"/>
    <hyperlink ref="O4" r:id="rId2"/>
    <hyperlink ref="O23" r:id="rId3"/>
    <hyperlink ref="O24" r:id="rId4"/>
    <hyperlink ref="O25:O34" r:id="rId5" display="http://www.congresochihuahua2.gob.mx/descargas/normatividad/norma4/7130.pdf"/>
  </hyperlinks>
  <pageMargins left="0.7" right="0.7" top="0.75" bottom="0.75" header="0.3" footer="0.3"/>
  <pageSetup paperSize="9" scale="45"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PERCEPCIONES PERSONAL</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Neivy Porras Rangel</dc:creator>
  <cp:lastModifiedBy>Unidad de Informacion</cp:lastModifiedBy>
  <cp:lastPrinted>2020-06-03T20:27:58Z</cp:lastPrinted>
  <dcterms:created xsi:type="dcterms:W3CDTF">2020-03-30T16:33:16Z</dcterms:created>
  <dcterms:modified xsi:type="dcterms:W3CDTF">2020-06-09T16:44:31Z</dcterms:modified>
</cp:coreProperties>
</file>