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informacion\Desktop\resp17\2021\054832021\"/>
    </mc:Choice>
  </mc:AlternateContent>
  <bookViews>
    <workbookView xWindow="0" yWindow="0" windowWidth="20490" windowHeight="7755"/>
  </bookViews>
  <sheets>
    <sheet name="PERCEP. DIPUTADOS LXVI 2019" sheetId="8" r:id="rId1"/>
    <sheet name="TABULADOR" sheetId="11" r:id="rId2"/>
  </sheets>
  <definedNames>
    <definedName name="_xlnm._FilterDatabase" localSheetId="0" hidden="1">'PERCEP. DIPUTADOS LXVI 2019'!$A$5:$M$48</definedName>
    <definedName name="_xlnm.Print_Area" localSheetId="0">'PERCEP. DIPUTADOS LXVI 2019'!$A$1:$M$48</definedName>
  </definedNames>
  <calcPr calcId="152511"/>
</workbook>
</file>

<file path=xl/calcChain.xml><?xml version="1.0" encoding="utf-8"?>
<calcChain xmlns="http://schemas.openxmlformats.org/spreadsheetml/2006/main">
  <c r="H22" i="8" l="1"/>
  <c r="H23" i="8"/>
  <c r="E43" i="8" l="1"/>
  <c r="E13" i="8"/>
  <c r="E31" i="8"/>
  <c r="D47" i="8" l="1"/>
  <c r="D45" i="8"/>
  <c r="D43" i="8"/>
  <c r="D42" i="8"/>
  <c r="D40" i="8"/>
  <c r="D39" i="8"/>
  <c r="D37" i="8"/>
  <c r="D36" i="8"/>
  <c r="D35" i="8"/>
  <c r="D33" i="8"/>
  <c r="D32" i="8"/>
  <c r="D31" i="8"/>
  <c r="D30" i="8"/>
  <c r="D29" i="8"/>
  <c r="D27" i="8"/>
  <c r="D26" i="8"/>
  <c r="D25" i="8"/>
  <c r="D24" i="8"/>
  <c r="D21" i="8"/>
  <c r="D20" i="8"/>
  <c r="D19" i="8"/>
  <c r="D17" i="8"/>
  <c r="D16" i="8"/>
  <c r="D15" i="8"/>
  <c r="D14" i="8"/>
  <c r="D13" i="8"/>
  <c r="D12" i="8"/>
  <c r="D11" i="8"/>
  <c r="D10" i="8"/>
  <c r="D9" i="8"/>
  <c r="D8" i="8"/>
  <c r="D7" i="8"/>
  <c r="C47" i="8"/>
  <c r="C45" i="8"/>
  <c r="C43" i="8"/>
  <c r="C42" i="8"/>
  <c r="C40" i="8"/>
  <c r="C39" i="8"/>
  <c r="C37" i="8"/>
  <c r="C36" i="8"/>
  <c r="C35" i="8"/>
  <c r="C33" i="8"/>
  <c r="C32" i="8"/>
  <c r="C31" i="8"/>
  <c r="C30" i="8"/>
  <c r="C29" i="8"/>
  <c r="C27" i="8"/>
  <c r="C26" i="8"/>
  <c r="C25" i="8"/>
  <c r="C24" i="8"/>
  <c r="C21" i="8"/>
  <c r="C20" i="8"/>
  <c r="C19" i="8"/>
  <c r="C17" i="8"/>
  <c r="C16" i="8"/>
  <c r="C15" i="8"/>
  <c r="C14" i="8"/>
  <c r="C13" i="8"/>
  <c r="C12" i="8"/>
  <c r="C11" i="8"/>
  <c r="C10" i="8"/>
  <c r="C9" i="8"/>
  <c r="C8" i="8"/>
  <c r="C7" i="8"/>
  <c r="B47" i="8"/>
  <c r="H47" i="8" s="1"/>
  <c r="B45" i="8"/>
  <c r="H45" i="8" s="1"/>
  <c r="B43" i="8"/>
  <c r="H43" i="8" s="1"/>
  <c r="B42" i="8"/>
  <c r="H42" i="8" s="1"/>
  <c r="B40" i="8"/>
  <c r="H40" i="8" s="1"/>
  <c r="B39" i="8"/>
  <c r="H39" i="8" s="1"/>
  <c r="B37" i="8"/>
  <c r="H37" i="8" s="1"/>
  <c r="B36" i="8"/>
  <c r="H36" i="8" s="1"/>
  <c r="B35" i="8"/>
  <c r="H35" i="8" s="1"/>
  <c r="B33" i="8"/>
  <c r="H33" i="8" s="1"/>
  <c r="B32" i="8"/>
  <c r="H32" i="8" s="1"/>
  <c r="B31" i="8"/>
  <c r="H31" i="8" s="1"/>
  <c r="B30" i="8"/>
  <c r="H30" i="8" s="1"/>
  <c r="B29" i="8"/>
  <c r="H29" i="8" s="1"/>
  <c r="B27" i="8"/>
  <c r="H27" i="8" s="1"/>
  <c r="B26" i="8"/>
  <c r="H26" i="8" s="1"/>
  <c r="B25" i="8"/>
  <c r="H25" i="8" s="1"/>
  <c r="B24" i="8"/>
  <c r="H24" i="8" s="1"/>
  <c r="B21" i="8"/>
  <c r="H21" i="8" s="1"/>
  <c r="B20" i="8"/>
  <c r="B19" i="8"/>
  <c r="H19" i="8" s="1"/>
  <c r="B8" i="8"/>
  <c r="B9" i="8"/>
  <c r="H9" i="8" s="1"/>
  <c r="B10" i="8"/>
  <c r="H10" i="8" s="1"/>
  <c r="B11" i="8"/>
  <c r="B12" i="8"/>
  <c r="B13" i="8"/>
  <c r="H13" i="8" s="1"/>
  <c r="B14" i="8"/>
  <c r="H14" i="8" s="1"/>
  <c r="B15" i="8"/>
  <c r="B16" i="8"/>
  <c r="B17" i="8"/>
  <c r="H17" i="8" s="1"/>
  <c r="B7" i="8"/>
  <c r="H7" i="8" s="1"/>
  <c r="M48" i="8"/>
  <c r="L48" i="8"/>
  <c r="K48" i="8"/>
  <c r="J48" i="8"/>
  <c r="G48" i="8"/>
  <c r="F48" i="8"/>
  <c r="E48" i="8"/>
  <c r="H20" i="8" l="1"/>
  <c r="H16" i="8"/>
  <c r="H8" i="8"/>
  <c r="H15" i="8"/>
  <c r="H12" i="8"/>
  <c r="H11" i="8"/>
  <c r="D48" i="8"/>
  <c r="C48" i="8"/>
  <c r="B48" i="8"/>
  <c r="H48" i="8" l="1"/>
</calcChain>
</file>

<file path=xl/sharedStrings.xml><?xml version="1.0" encoding="utf-8"?>
<sst xmlns="http://schemas.openxmlformats.org/spreadsheetml/2006/main" count="75" uniqueCount="67">
  <si>
    <t>NOMBRE</t>
  </si>
  <si>
    <t>DIETA</t>
  </si>
  <si>
    <t>COMPENSACION</t>
  </si>
  <si>
    <t>SUBVENCIONES</t>
  </si>
  <si>
    <t>MESA DIRECTIVA</t>
  </si>
  <si>
    <t>COORDINADORES</t>
  </si>
  <si>
    <t>SUBCOORDINADORES</t>
  </si>
  <si>
    <t>P A N</t>
  </si>
  <si>
    <t>P R I</t>
  </si>
  <si>
    <t>P A N A L</t>
  </si>
  <si>
    <t>P T</t>
  </si>
  <si>
    <t>PVE</t>
  </si>
  <si>
    <t>MORENA</t>
  </si>
  <si>
    <t>MC</t>
  </si>
  <si>
    <t>ENCUENTRO SOCIAL</t>
  </si>
  <si>
    <t>SUMATORIA</t>
  </si>
  <si>
    <t>PERCEPCIONES ANUALES</t>
  </si>
  <si>
    <t>(1)</t>
  </si>
  <si>
    <t xml:space="preserve"> 40 DIAS AL AÑO</t>
  </si>
  <si>
    <t xml:space="preserve"> 20 DIAS AL AÑO</t>
  </si>
  <si>
    <t>20 DIAS AL AÑO</t>
  </si>
  <si>
    <t>PERCEPCIONES GRAVABLES</t>
  </si>
  <si>
    <t>Dip. Patricia Gloria Jurado Alonso</t>
  </si>
  <si>
    <t>Dip. Jesús Villarreal Macías</t>
  </si>
  <si>
    <t>Dip. Georgina Alejandra Bujanda Rios</t>
  </si>
  <si>
    <t>Dip. Jorge Carlos Soto Prieto</t>
  </si>
  <si>
    <t>Dip. Miguel Francisco La Torre Sáenz</t>
  </si>
  <si>
    <t>Dip. Carmen Rocío González Alonso</t>
  </si>
  <si>
    <t>Dip. Jesús Alberto Valenciano García</t>
  </si>
  <si>
    <t>Dip. Lic. Fernando Álvarez Monje</t>
  </si>
  <si>
    <t>Dip. Marisela Terrazas Muñoz</t>
  </si>
  <si>
    <t>Dip. Jesús Velázquez Rodríguez</t>
  </si>
  <si>
    <t>Dip. Anna Elizabeth Chávez Mata</t>
  </si>
  <si>
    <t>Dip. Omar Bazán Flores</t>
  </si>
  <si>
    <t>Dip. Rosa Isela Gaytán Díaz</t>
  </si>
  <si>
    <t>Dip. Amelia Deyanira Ozaeta Díaz</t>
  </si>
  <si>
    <t>Dip. Janet Francis Mendoza Berber</t>
  </si>
  <si>
    <t>Dip. Ana Carmen Estrada García</t>
  </si>
  <si>
    <t>Dip. Benjamín Carrera Chávez</t>
  </si>
  <si>
    <t>Dip. Leticia Ochoa Martínez</t>
  </si>
  <si>
    <t>Dip. Francisco Humberto Chávez Herrera</t>
  </si>
  <si>
    <t>Dip. Lourdes Beatriz Valle Armendáriz</t>
  </si>
  <si>
    <t>Dip. Miguel Ángel Colunga Martínez</t>
  </si>
  <si>
    <t>Dip. Alejandro Gloria González</t>
  </si>
  <si>
    <t>Dip. Rocio Guadalupe Sarmiento Rufino</t>
  </si>
  <si>
    <t>Dip. Lorenzo Arturo Parga Amado</t>
  </si>
  <si>
    <t>Dip. Martha Josefina Lemus Gurrola</t>
  </si>
  <si>
    <t>Dip. Marisela Sáenz Moriel</t>
  </si>
  <si>
    <t>Dip. Misael Máynez Cano</t>
  </si>
  <si>
    <t>Dip. Obed Lara Chávez</t>
  </si>
  <si>
    <r>
      <t>Dip. René Frías Bencomo</t>
    </r>
    <r>
      <rPr>
        <sz val="8"/>
        <color theme="1"/>
        <rFont val="Calibri"/>
        <family val="2"/>
        <scheme val="minor"/>
      </rPr>
      <t xml:space="preserve"> </t>
    </r>
  </si>
  <si>
    <t>Dip. Gustavo de la Rosa Hickerson</t>
  </si>
  <si>
    <t>PERCEPCIONES BRUTAS</t>
  </si>
  <si>
    <t>Dip. Blanca Gámez Gutiérrez</t>
  </si>
  <si>
    <t>Dip. Luis Alberto Aguilar Lozoya</t>
  </si>
  <si>
    <t>PERCEPCIONES 2019 DE LOS C. DIPUTADOS DE LA LXVI LEGISLATURA DEL H. CONGRESO DEL ESTADO DE CHIHUAHUA</t>
  </si>
  <si>
    <t>Dip. Román Alcántar Alvídrez</t>
  </si>
  <si>
    <t>Dip. Rubén Aguilar Jiménez</t>
  </si>
  <si>
    <t xml:space="preserve">GRATIF. ANUAL DIETA </t>
  </si>
  <si>
    <t xml:space="preserve"> PRIMA VACACIONAL DIETA</t>
  </si>
  <si>
    <t xml:space="preserve">GRATIF. ANUAL COMPENSACION </t>
  </si>
  <si>
    <t xml:space="preserve">PRIMA VACACIONAL COMPENSACION </t>
  </si>
  <si>
    <t>PERCEPCIONES MENSUALES (ANUALIZADAS)</t>
  </si>
  <si>
    <t>PUESTO</t>
  </si>
  <si>
    <t>DIPUTADO</t>
  </si>
  <si>
    <t>TABULADOR PERCEPCIONES MENSUALES 2019</t>
  </si>
  <si>
    <t>NOTA: LA PRESTACIÓN DE FONDO DE AHORRO PERMANECE EN UNA CUENTA DE INVERSIÓN Y  ES ENTREGADA A CADA UNO DE LOS DIPUTADOS AL TERMINO DE LA LEGISLATURA, ASÍ MISMO DE LA PARTIDA DE SUBVENCIONES SE LES RETIENE LA CANTIDAD DE $8,000.00 PESOS MISMOS QUE SE INTEGRAN A LA CITADA CUENTA DE INVERSIÓN.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</si>
</sst>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color indexed="18"/>
      <name val="Arial Unicode MS"/>
      <family val="2"/>
    </font>
    <font>
      <sz val="8"/>
      <name val="Arial Unicode MS"/>
      <family val="2"/>
    </font>
    <font>
      <b/>
      <u/>
      <sz val="8"/>
      <color indexed="17"/>
      <name val="Arial Unicode MS"/>
      <family val="2"/>
    </font>
    <font>
      <b/>
      <u/>
      <sz val="8"/>
      <color indexed="10"/>
      <name val="Arial Unicode MS"/>
      <family val="2"/>
    </font>
    <font>
      <b/>
      <sz val="8"/>
      <name val="Arial Unicode MS"/>
      <family val="2"/>
    </font>
    <font>
      <b/>
      <u/>
      <sz val="8"/>
      <color theme="2" tint="-0.749992370372631"/>
      <name val="Arial Unicode MS"/>
      <family val="2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7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indexed="10"/>
      <name val="Arial Unicode MS"/>
      <family val="2"/>
    </font>
    <font>
      <sz val="7"/>
      <color indexed="8"/>
      <name val="Calibri"/>
      <family val="2"/>
      <scheme val="minor"/>
    </font>
    <font>
      <b/>
      <sz val="7"/>
      <color indexed="8"/>
      <name val="Calibri"/>
      <family val="2"/>
      <scheme val="minor"/>
    </font>
    <font>
      <b/>
      <sz val="12"/>
      <name val="Arial Unicode MS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83">
    <xf numFmtId="0" fontId="0" fillId="0" borderId="0" xfId="0"/>
    <xf numFmtId="0" fontId="4" fillId="3" borderId="3" xfId="0" applyFont="1" applyFill="1" applyBorder="1" applyAlignment="1">
      <alignment horizontal="center"/>
    </xf>
    <xf numFmtId="0" fontId="3" fillId="0" borderId="2" xfId="0" applyFont="1" applyBorder="1"/>
    <xf numFmtId="0" fontId="3" fillId="0" borderId="0" xfId="0" applyFont="1"/>
    <xf numFmtId="4" fontId="3" fillId="0" borderId="1" xfId="0" applyNumberFormat="1" applyFont="1" applyBorder="1"/>
    <xf numFmtId="0" fontId="6" fillId="0" borderId="0" xfId="0" applyFont="1"/>
    <xf numFmtId="0" fontId="6" fillId="0" borderId="0" xfId="0" applyFont="1" applyFill="1"/>
    <xf numFmtId="4" fontId="2" fillId="4" borderId="7" xfId="0" applyNumberFormat="1" applyFont="1" applyFill="1" applyBorder="1"/>
    <xf numFmtId="0" fontId="9" fillId="4" borderId="5" xfId="0" applyFont="1" applyFill="1" applyBorder="1" applyAlignment="1">
      <alignment horizontal="right"/>
    </xf>
    <xf numFmtId="0" fontId="1" fillId="0" borderId="0" xfId="0" applyFont="1"/>
    <xf numFmtId="0" fontId="3" fillId="0" borderId="14" xfId="0" applyFont="1" applyBorder="1"/>
    <xf numFmtId="0" fontId="3" fillId="0" borderId="15" xfId="0" applyFont="1" applyBorder="1"/>
    <xf numFmtId="4" fontId="3" fillId="0" borderId="4" xfId="0" applyNumberFormat="1" applyFont="1" applyBorder="1"/>
    <xf numFmtId="4" fontId="3" fillId="0" borderId="6" xfId="0" applyNumberFormat="1" applyFont="1" applyBorder="1"/>
    <xf numFmtId="4" fontId="2" fillId="4" borderId="5" xfId="0" applyNumberFormat="1" applyFont="1" applyFill="1" applyBorder="1"/>
    <xf numFmtId="4" fontId="2" fillId="4" borderId="8" xfId="0" applyNumberFormat="1" applyFont="1" applyFill="1" applyBorder="1"/>
    <xf numFmtId="49" fontId="2" fillId="2" borderId="1" xfId="0" applyNumberFormat="1" applyFont="1" applyFill="1" applyBorder="1" applyAlignment="1">
      <alignment horizontal="center"/>
    </xf>
    <xf numFmtId="49" fontId="2" fillId="2" borderId="4" xfId="0" applyNumberFormat="1" applyFont="1" applyFill="1" applyBorder="1" applyAlignment="1">
      <alignment horizontal="center"/>
    </xf>
    <xf numFmtId="0" fontId="3" fillId="0" borderId="0" xfId="0" applyFont="1" applyFill="1"/>
    <xf numFmtId="4" fontId="3" fillId="0" borderId="0" xfId="0" applyNumberFormat="1" applyFont="1" applyFill="1"/>
    <xf numFmtId="0" fontId="1" fillId="0" borderId="17" xfId="0" applyFont="1" applyBorder="1"/>
    <xf numFmtId="4" fontId="1" fillId="4" borderId="16" xfId="0" applyNumberFormat="1" applyFont="1" applyFill="1" applyBorder="1"/>
    <xf numFmtId="4" fontId="3" fillId="0" borderId="2" xfId="0" applyNumberFormat="1" applyFont="1" applyBorder="1"/>
    <xf numFmtId="0" fontId="7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1" fillId="0" borderId="0" xfId="0" applyFont="1" applyFill="1" applyBorder="1"/>
    <xf numFmtId="0" fontId="11" fillId="0" borderId="0" xfId="0" applyFont="1" applyFill="1" applyBorder="1" applyAlignment="1">
      <alignment horizontal="center" wrapText="1"/>
    </xf>
    <xf numFmtId="4" fontId="1" fillId="0" borderId="0" xfId="0" applyNumberFormat="1" applyFont="1" applyFill="1" applyBorder="1"/>
    <xf numFmtId="0" fontId="13" fillId="2" borderId="1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3" borderId="9" xfId="0" applyFont="1" applyFill="1" applyBorder="1" applyAlignment="1">
      <alignment horizontal="left"/>
    </xf>
    <xf numFmtId="0" fontId="14" fillId="0" borderId="0" xfId="0" applyFont="1" applyFill="1" applyBorder="1"/>
    <xf numFmtId="4" fontId="3" fillId="6" borderId="18" xfId="0" applyNumberFormat="1" applyFont="1" applyFill="1" applyBorder="1"/>
    <xf numFmtId="4" fontId="3" fillId="6" borderId="1" xfId="0" applyNumberFormat="1" applyFont="1" applyFill="1" applyBorder="1"/>
    <xf numFmtId="4" fontId="1" fillId="6" borderId="12" xfId="0" applyNumberFormat="1" applyFont="1" applyFill="1" applyBorder="1"/>
    <xf numFmtId="4" fontId="3" fillId="6" borderId="4" xfId="0" applyNumberFormat="1" applyFont="1" applyFill="1" applyBorder="1"/>
    <xf numFmtId="4" fontId="1" fillId="6" borderId="0" xfId="0" applyNumberFormat="1" applyFont="1" applyFill="1" applyBorder="1"/>
    <xf numFmtId="4" fontId="3" fillId="6" borderId="6" xfId="0" applyNumberFormat="1" applyFont="1" applyFill="1" applyBorder="1"/>
    <xf numFmtId="49" fontId="13" fillId="0" borderId="0" xfId="0" applyNumberFormat="1" applyFont="1" applyAlignment="1">
      <alignment horizontal="right"/>
    </xf>
    <xf numFmtId="0" fontId="15" fillId="0" borderId="0" xfId="0" applyFont="1" applyAlignment="1">
      <alignment wrapText="1"/>
    </xf>
    <xf numFmtId="0" fontId="15" fillId="0" borderId="0" xfId="0" applyFont="1"/>
    <xf numFmtId="49" fontId="13" fillId="0" borderId="0" xfId="0" applyNumberFormat="1" applyFont="1"/>
    <xf numFmtId="0" fontId="14" fillId="0" borderId="0" xfId="0" applyFont="1"/>
    <xf numFmtId="0" fontId="17" fillId="0" borderId="0" xfId="0" applyFont="1"/>
    <xf numFmtId="0" fontId="18" fillId="0" borderId="0" xfId="0" applyFont="1"/>
    <xf numFmtId="0" fontId="15" fillId="0" borderId="0" xfId="0" applyFont="1" applyAlignment="1">
      <alignment horizontal="left" wrapText="1"/>
    </xf>
    <xf numFmtId="4" fontId="3" fillId="0" borderId="1" xfId="0" applyNumberFormat="1" applyFont="1" applyFill="1" applyBorder="1"/>
    <xf numFmtId="4" fontId="3" fillId="0" borderId="11" xfId="0" applyNumberFormat="1" applyFont="1" applyFill="1" applyBorder="1"/>
    <xf numFmtId="0" fontId="3" fillId="0" borderId="1" xfId="0" applyFont="1" applyFill="1" applyBorder="1"/>
    <xf numFmtId="4" fontId="3" fillId="0" borderId="2" xfId="0" applyNumberFormat="1" applyFont="1" applyFill="1" applyBorder="1"/>
    <xf numFmtId="43" fontId="3" fillId="6" borderId="0" xfId="1" applyFont="1" applyFill="1"/>
    <xf numFmtId="43" fontId="3" fillId="0" borderId="1" xfId="1" applyFont="1" applyFill="1" applyBorder="1"/>
    <xf numFmtId="43" fontId="3" fillId="0" borderId="0" xfId="1" applyFont="1" applyFill="1"/>
    <xf numFmtId="43" fontId="3" fillId="0" borderId="12" xfId="1" applyFont="1" applyFill="1" applyBorder="1"/>
    <xf numFmtId="43" fontId="3" fillId="0" borderId="1" xfId="1" applyFont="1" applyBorder="1"/>
    <xf numFmtId="0" fontId="13" fillId="4" borderId="3" xfId="0" applyFont="1" applyFill="1" applyBorder="1" applyAlignment="1">
      <alignment horizontal="left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 wrapText="1"/>
    </xf>
    <xf numFmtId="4" fontId="13" fillId="4" borderId="7" xfId="0" applyNumberFormat="1" applyFon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21" fillId="0" borderId="20" xfId="0" applyFont="1" applyBorder="1"/>
    <xf numFmtId="44" fontId="21" fillId="0" borderId="20" xfId="2" applyFont="1" applyBorder="1"/>
    <xf numFmtId="0" fontId="20" fillId="0" borderId="2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4" fillId="5" borderId="9" xfId="0" applyFont="1" applyFill="1" applyBorder="1" applyAlignment="1">
      <alignment horizontal="center" vertical="center"/>
    </xf>
    <xf numFmtId="0" fontId="14" fillId="5" borderId="13" xfId="0" applyFont="1" applyFill="1" applyBorder="1" applyAlignment="1">
      <alignment horizontal="center" vertical="center"/>
    </xf>
    <xf numFmtId="0" fontId="14" fillId="5" borderId="10" xfId="0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/>
    </xf>
    <xf numFmtId="49" fontId="2" fillId="2" borderId="19" xfId="0" applyNumberFormat="1" applyFont="1" applyFill="1" applyBorder="1" applyAlignment="1">
      <alignment horizontal="center"/>
    </xf>
    <xf numFmtId="0" fontId="22" fillId="0" borderId="20" xfId="0" applyFont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1"/>
  <sheetViews>
    <sheetView tabSelected="1" zoomScaleNormal="100" workbookViewId="0">
      <pane xSplit="1" ySplit="5" topLeftCell="B9" activePane="bottomRight" state="frozen"/>
      <selection pane="topRight" activeCell="B1" sqref="B1"/>
      <selection pane="bottomLeft" activeCell="A6" sqref="A6"/>
      <selection pane="bottomRight" activeCell="A51" sqref="A51"/>
    </sheetView>
  </sheetViews>
  <sheetFormatPr baseColWidth="10" defaultColWidth="11.42578125" defaultRowHeight="13.5" x14ac:dyDescent="0.25"/>
  <cols>
    <col min="1" max="1" width="35.85546875" style="5" customWidth="1"/>
    <col min="2" max="2" width="13.42578125" style="3" customWidth="1"/>
    <col min="3" max="3" width="14.28515625" style="3" bestFit="1" customWidth="1"/>
    <col min="4" max="4" width="13.7109375" style="3" customWidth="1"/>
    <col min="5" max="5" width="9.7109375" style="3" bestFit="1" customWidth="1"/>
    <col min="6" max="6" width="15.5703125" style="3" customWidth="1"/>
    <col min="7" max="7" width="19.140625" style="3" customWidth="1"/>
    <col min="8" max="8" width="14.140625" style="9" customWidth="1"/>
    <col min="9" max="9" width="2.85546875" style="9" customWidth="1"/>
    <col min="10" max="11" width="14.5703125" style="3" bestFit="1" customWidth="1"/>
    <col min="12" max="12" width="18.140625" style="3" bestFit="1" customWidth="1"/>
    <col min="13" max="13" width="17.7109375" style="3" bestFit="1" customWidth="1"/>
    <col min="14" max="16384" width="11.42578125" style="18"/>
  </cols>
  <sheetData>
    <row r="1" spans="1:13" ht="21" customHeight="1" thickBot="1" x14ac:dyDescent="0.35">
      <c r="A1" s="76" t="s">
        <v>55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3" s="37" customFormat="1" ht="22.5" customHeight="1" thickTop="1" x14ac:dyDescent="0.15">
      <c r="A2" s="38"/>
      <c r="B2" s="77" t="s">
        <v>62</v>
      </c>
      <c r="C2" s="78"/>
      <c r="D2" s="78"/>
      <c r="E2" s="78"/>
      <c r="F2" s="78"/>
      <c r="G2" s="78"/>
      <c r="H2" s="78"/>
      <c r="I2" s="39"/>
      <c r="J2" s="77" t="s">
        <v>16</v>
      </c>
      <c r="K2" s="78"/>
      <c r="L2" s="78"/>
      <c r="M2" s="79"/>
    </row>
    <row r="3" spans="1:13" s="37" customFormat="1" ht="36.75" customHeight="1" x14ac:dyDescent="0.15">
      <c r="A3" s="35" t="s">
        <v>0</v>
      </c>
      <c r="B3" s="36" t="s">
        <v>1</v>
      </c>
      <c r="C3" s="31" t="s">
        <v>2</v>
      </c>
      <c r="D3" s="32" t="s">
        <v>3</v>
      </c>
      <c r="E3" s="33" t="s">
        <v>4</v>
      </c>
      <c r="F3" s="36" t="s">
        <v>5</v>
      </c>
      <c r="G3" s="31" t="s">
        <v>6</v>
      </c>
      <c r="H3" s="32" t="s">
        <v>52</v>
      </c>
      <c r="I3" s="34"/>
      <c r="J3" s="36" t="s">
        <v>58</v>
      </c>
      <c r="K3" s="31" t="s">
        <v>59</v>
      </c>
      <c r="L3" s="32" t="s">
        <v>60</v>
      </c>
      <c r="M3" s="33" t="s">
        <v>61</v>
      </c>
    </row>
    <row r="4" spans="1:13" ht="14.25" customHeight="1" x14ac:dyDescent="0.2">
      <c r="A4" s="1"/>
      <c r="B4" s="80" t="s">
        <v>17</v>
      </c>
      <c r="C4" s="81"/>
      <c r="D4" s="81"/>
      <c r="E4" s="81"/>
      <c r="F4" s="81"/>
      <c r="G4" s="81"/>
      <c r="H4" s="81"/>
      <c r="I4" s="29"/>
      <c r="J4" s="17" t="s">
        <v>17</v>
      </c>
      <c r="K4" s="16" t="s">
        <v>17</v>
      </c>
      <c r="L4" s="16" t="s">
        <v>17</v>
      </c>
      <c r="M4" s="16" t="s">
        <v>17</v>
      </c>
    </row>
    <row r="5" spans="1:13" s="71" customFormat="1" ht="9.75" thickBot="1" x14ac:dyDescent="0.3">
      <c r="A5" s="63"/>
      <c r="B5" s="64"/>
      <c r="C5" s="65"/>
      <c r="D5" s="65"/>
      <c r="E5" s="65"/>
      <c r="F5" s="66"/>
      <c r="G5" s="65"/>
      <c r="H5" s="67"/>
      <c r="I5" s="68"/>
      <c r="J5" s="69" t="s">
        <v>18</v>
      </c>
      <c r="K5" s="65" t="s">
        <v>19</v>
      </c>
      <c r="L5" s="65" t="s">
        <v>18</v>
      </c>
      <c r="M5" s="70" t="s">
        <v>20</v>
      </c>
    </row>
    <row r="6" spans="1:13" ht="14.25" thickTop="1" x14ac:dyDescent="0.25">
      <c r="A6" s="25" t="s">
        <v>7</v>
      </c>
      <c r="B6" s="2"/>
      <c r="C6" s="2"/>
      <c r="D6" s="2"/>
      <c r="E6" s="2"/>
      <c r="F6" s="22"/>
      <c r="G6" s="2"/>
      <c r="H6" s="20"/>
      <c r="I6" s="28"/>
      <c r="J6" s="10"/>
      <c r="K6" s="2"/>
      <c r="L6" s="2"/>
      <c r="M6" s="11"/>
    </row>
    <row r="7" spans="1:13" ht="15" x14ac:dyDescent="0.25">
      <c r="A7" t="s">
        <v>22</v>
      </c>
      <c r="B7" s="40">
        <f>33826*12</f>
        <v>405912</v>
      </c>
      <c r="C7" s="41">
        <f>16244.5*2*12</f>
        <v>389868</v>
      </c>
      <c r="D7" s="41">
        <f>19675*12</f>
        <v>236100</v>
      </c>
      <c r="E7" s="41"/>
      <c r="F7" s="41"/>
      <c r="G7" s="41"/>
      <c r="H7" s="42">
        <f>SUM(B7:G7)</f>
        <v>1031880</v>
      </c>
      <c r="I7" s="44"/>
      <c r="J7" s="43">
        <v>45101.333333333328</v>
      </c>
      <c r="K7" s="41">
        <v>22550.66</v>
      </c>
      <c r="L7" s="41">
        <v>43318.666666666672</v>
      </c>
      <c r="M7" s="45">
        <v>21659.33</v>
      </c>
    </row>
    <row r="8" spans="1:13" ht="15" x14ac:dyDescent="0.25">
      <c r="A8" t="s">
        <v>23</v>
      </c>
      <c r="B8" s="40">
        <f t="shared" ref="B8:B47" si="0">33826*12</f>
        <v>405912</v>
      </c>
      <c r="C8" s="41">
        <f t="shared" ref="C8:C17" si="1">16244.5*2*12</f>
        <v>389868</v>
      </c>
      <c r="D8" s="41">
        <f t="shared" ref="D8:D17" si="2">19675*12</f>
        <v>236100</v>
      </c>
      <c r="E8" s="58">
        <v>80000</v>
      </c>
      <c r="F8" s="54"/>
      <c r="G8" s="54"/>
      <c r="H8" s="42">
        <f t="shared" ref="H8:H47" si="3">SUM(B8:G8)</f>
        <v>1111880</v>
      </c>
      <c r="I8" s="44"/>
      <c r="J8" s="43">
        <v>45101.333333333328</v>
      </c>
      <c r="K8" s="41">
        <v>22550.66</v>
      </c>
      <c r="L8" s="41">
        <v>43318.666666666672</v>
      </c>
      <c r="M8" s="45">
        <v>21659.33</v>
      </c>
    </row>
    <row r="9" spans="1:13" ht="15" x14ac:dyDescent="0.25">
      <c r="A9" t="s">
        <v>24</v>
      </c>
      <c r="B9" s="40">
        <f t="shared" si="0"/>
        <v>405912</v>
      </c>
      <c r="C9" s="41">
        <f t="shared" si="1"/>
        <v>389868</v>
      </c>
      <c r="D9" s="41">
        <f t="shared" si="2"/>
        <v>236100</v>
      </c>
      <c r="E9" s="59"/>
      <c r="F9" s="54"/>
      <c r="G9" s="54"/>
      <c r="H9" s="42">
        <f t="shared" si="3"/>
        <v>1031880</v>
      </c>
      <c r="I9" s="44"/>
      <c r="J9" s="43">
        <v>45101.333333333328</v>
      </c>
      <c r="K9" s="41">
        <v>22550.66</v>
      </c>
      <c r="L9" s="41">
        <v>43318.666666666672</v>
      </c>
      <c r="M9" s="45">
        <v>21659.33</v>
      </c>
    </row>
    <row r="10" spans="1:13" ht="15" x14ac:dyDescent="0.25">
      <c r="A10" t="s">
        <v>25</v>
      </c>
      <c r="B10" s="40">
        <f t="shared" si="0"/>
        <v>405912</v>
      </c>
      <c r="C10" s="41">
        <f t="shared" si="1"/>
        <v>389868</v>
      </c>
      <c r="D10" s="41">
        <f t="shared" si="2"/>
        <v>236100</v>
      </c>
      <c r="E10" s="59"/>
      <c r="F10" s="54"/>
      <c r="G10" s="54"/>
      <c r="H10" s="42">
        <f t="shared" si="3"/>
        <v>1031880</v>
      </c>
      <c r="I10" s="44"/>
      <c r="J10" s="43">
        <v>45101.333333333328</v>
      </c>
      <c r="K10" s="41">
        <v>22550.66</v>
      </c>
      <c r="L10" s="41">
        <v>43318.666666666672</v>
      </c>
      <c r="M10" s="45">
        <v>21659.33</v>
      </c>
    </row>
    <row r="11" spans="1:13" ht="15" x14ac:dyDescent="0.25">
      <c r="A11" t="s">
        <v>26</v>
      </c>
      <c r="B11" s="40">
        <f t="shared" si="0"/>
        <v>405912</v>
      </c>
      <c r="C11" s="41">
        <f t="shared" si="1"/>
        <v>389868</v>
      </c>
      <c r="D11" s="41">
        <f t="shared" si="2"/>
        <v>236100</v>
      </c>
      <c r="E11" s="59"/>
      <c r="F11" s="54"/>
      <c r="G11" s="54"/>
      <c r="H11" s="42">
        <f t="shared" si="3"/>
        <v>1031880</v>
      </c>
      <c r="I11" s="44"/>
      <c r="J11" s="43">
        <v>45101.333333333328</v>
      </c>
      <c r="K11" s="41">
        <v>22550.66</v>
      </c>
      <c r="L11" s="41">
        <v>43318.666666666672</v>
      </c>
      <c r="M11" s="45">
        <v>21659.33</v>
      </c>
    </row>
    <row r="12" spans="1:13" ht="15" x14ac:dyDescent="0.25">
      <c r="A12" t="s">
        <v>53</v>
      </c>
      <c r="B12" s="40">
        <f t="shared" si="0"/>
        <v>405912</v>
      </c>
      <c r="C12" s="41">
        <f t="shared" si="1"/>
        <v>389868</v>
      </c>
      <c r="D12" s="41">
        <f t="shared" si="2"/>
        <v>236100</v>
      </c>
      <c r="E12" s="59"/>
      <c r="F12" s="54"/>
      <c r="G12" s="54">
        <v>122760</v>
      </c>
      <c r="H12" s="42">
        <f t="shared" si="3"/>
        <v>1154640</v>
      </c>
      <c r="I12" s="44"/>
      <c r="J12" s="43">
        <v>45101.333333333328</v>
      </c>
      <c r="K12" s="41">
        <v>22550.66</v>
      </c>
      <c r="L12" s="41">
        <v>43318.666666666672</v>
      </c>
      <c r="M12" s="45">
        <v>21659.33</v>
      </c>
    </row>
    <row r="13" spans="1:13" ht="15" x14ac:dyDescent="0.25">
      <c r="A13" t="s">
        <v>27</v>
      </c>
      <c r="B13" s="40">
        <f t="shared" si="0"/>
        <v>405912</v>
      </c>
      <c r="C13" s="41">
        <f t="shared" si="1"/>
        <v>389868</v>
      </c>
      <c r="D13" s="41">
        <f t="shared" si="2"/>
        <v>236100</v>
      </c>
      <c r="E13" s="59">
        <f>32000+16000</f>
        <v>48000</v>
      </c>
      <c r="F13" s="54"/>
      <c r="G13" s="54"/>
      <c r="H13" s="42">
        <f t="shared" si="3"/>
        <v>1079880</v>
      </c>
      <c r="I13" s="44"/>
      <c r="J13" s="43">
        <v>45101.333333333328</v>
      </c>
      <c r="K13" s="41">
        <v>22550.66</v>
      </c>
      <c r="L13" s="41">
        <v>43318.666666666672</v>
      </c>
      <c r="M13" s="45">
        <v>21659.33</v>
      </c>
    </row>
    <row r="14" spans="1:13" ht="15" x14ac:dyDescent="0.25">
      <c r="A14" t="s">
        <v>28</v>
      </c>
      <c r="B14" s="40">
        <f t="shared" si="0"/>
        <v>405912</v>
      </c>
      <c r="C14" s="41">
        <f t="shared" si="1"/>
        <v>389868</v>
      </c>
      <c r="D14" s="41">
        <f t="shared" si="2"/>
        <v>236100</v>
      </c>
      <c r="E14" s="59"/>
      <c r="F14" s="54"/>
      <c r="G14" s="54"/>
      <c r="H14" s="42">
        <f t="shared" si="3"/>
        <v>1031880</v>
      </c>
      <c r="I14" s="44"/>
      <c r="J14" s="43">
        <v>45101.333333333328</v>
      </c>
      <c r="K14" s="41">
        <v>22550.66</v>
      </c>
      <c r="L14" s="41">
        <v>43318.666666666672</v>
      </c>
      <c r="M14" s="45">
        <v>21659.33</v>
      </c>
    </row>
    <row r="15" spans="1:13" ht="15" x14ac:dyDescent="0.25">
      <c r="A15" t="s">
        <v>54</v>
      </c>
      <c r="B15" s="40">
        <f t="shared" si="0"/>
        <v>405912</v>
      </c>
      <c r="C15" s="41">
        <f t="shared" si="1"/>
        <v>389868</v>
      </c>
      <c r="D15" s="41">
        <f t="shared" si="2"/>
        <v>236100</v>
      </c>
      <c r="E15" s="59">
        <v>10652</v>
      </c>
      <c r="F15" s="54"/>
      <c r="G15" s="54"/>
      <c r="H15" s="42">
        <f t="shared" si="3"/>
        <v>1042532</v>
      </c>
      <c r="I15" s="44"/>
      <c r="J15" s="43">
        <v>45101.333333333328</v>
      </c>
      <c r="K15" s="41">
        <v>22550.66</v>
      </c>
      <c r="L15" s="41">
        <v>43318.666666666672</v>
      </c>
      <c r="M15" s="45">
        <v>21659.33</v>
      </c>
    </row>
    <row r="16" spans="1:13" ht="15" x14ac:dyDescent="0.25">
      <c r="A16" t="s">
        <v>29</v>
      </c>
      <c r="B16" s="40">
        <f t="shared" si="0"/>
        <v>405912</v>
      </c>
      <c r="C16" s="41">
        <f t="shared" si="1"/>
        <v>389868</v>
      </c>
      <c r="D16" s="41">
        <f t="shared" si="2"/>
        <v>236100</v>
      </c>
      <c r="E16" s="59"/>
      <c r="F16" s="54">
        <v>397320</v>
      </c>
      <c r="G16" s="54"/>
      <c r="H16" s="42">
        <f t="shared" si="3"/>
        <v>1429200</v>
      </c>
      <c r="I16" s="44"/>
      <c r="J16" s="43">
        <v>45101.333333333328</v>
      </c>
      <c r="K16" s="41">
        <v>22550.66</v>
      </c>
      <c r="L16" s="41">
        <v>43318.666666666672</v>
      </c>
      <c r="M16" s="45">
        <v>21659.33</v>
      </c>
    </row>
    <row r="17" spans="1:13" ht="15" x14ac:dyDescent="0.25">
      <c r="A17" t="s">
        <v>30</v>
      </c>
      <c r="B17" s="40">
        <f t="shared" si="0"/>
        <v>405912</v>
      </c>
      <c r="C17" s="41">
        <f t="shared" si="1"/>
        <v>389868</v>
      </c>
      <c r="D17" s="41">
        <f t="shared" si="2"/>
        <v>236100</v>
      </c>
      <c r="E17" s="59">
        <v>10652</v>
      </c>
      <c r="F17" s="54"/>
      <c r="G17" s="54"/>
      <c r="H17" s="42">
        <f t="shared" si="3"/>
        <v>1042532</v>
      </c>
      <c r="I17" s="44"/>
      <c r="J17" s="43">
        <v>45101.333333333328</v>
      </c>
      <c r="K17" s="41">
        <v>22550.66</v>
      </c>
      <c r="L17" s="41">
        <v>43318.666666666672</v>
      </c>
      <c r="M17" s="45">
        <v>21659.33</v>
      </c>
    </row>
    <row r="18" spans="1:13" x14ac:dyDescent="0.25">
      <c r="A18" s="24" t="s">
        <v>12</v>
      </c>
      <c r="B18" s="4"/>
      <c r="C18" s="4"/>
      <c r="D18" s="4"/>
      <c r="E18" s="59"/>
      <c r="F18" s="55"/>
      <c r="G18" s="55"/>
      <c r="H18" s="42"/>
      <c r="I18" s="30"/>
      <c r="J18" s="12"/>
      <c r="K18" s="4"/>
      <c r="L18" s="4"/>
      <c r="M18" s="13"/>
    </row>
    <row r="19" spans="1:13" ht="15" x14ac:dyDescent="0.25">
      <c r="A19" t="s">
        <v>36</v>
      </c>
      <c r="B19" s="40">
        <f t="shared" si="0"/>
        <v>405912</v>
      </c>
      <c r="C19" s="41">
        <f t="shared" ref="C19:C27" si="4">16244.5*2*12</f>
        <v>389868</v>
      </c>
      <c r="D19" s="41">
        <f t="shared" ref="D19:D27" si="5">19675*12</f>
        <v>236100</v>
      </c>
      <c r="E19" s="60">
        <v>32000</v>
      </c>
      <c r="F19" s="54"/>
      <c r="G19" s="54"/>
      <c r="H19" s="42">
        <f t="shared" si="3"/>
        <v>1063880</v>
      </c>
      <c r="I19" s="44"/>
      <c r="J19" s="43">
        <v>45101.333333333328</v>
      </c>
      <c r="K19" s="41">
        <v>22550.66</v>
      </c>
      <c r="L19" s="41">
        <v>43318.666666666672</v>
      </c>
      <c r="M19" s="45">
        <v>21659.33</v>
      </c>
    </row>
    <row r="20" spans="1:13" ht="15" x14ac:dyDescent="0.25">
      <c r="A20" t="s">
        <v>37</v>
      </c>
      <c r="B20" s="40">
        <f t="shared" si="0"/>
        <v>405912</v>
      </c>
      <c r="C20" s="41">
        <f t="shared" si="4"/>
        <v>389868</v>
      </c>
      <c r="D20" s="41">
        <f t="shared" si="5"/>
        <v>236100</v>
      </c>
      <c r="E20" s="59">
        <v>10652</v>
      </c>
      <c r="F20" s="54"/>
      <c r="G20" s="54">
        <v>64158</v>
      </c>
      <c r="H20" s="42">
        <f t="shared" si="3"/>
        <v>1106690</v>
      </c>
      <c r="I20" s="44"/>
      <c r="J20" s="43">
        <v>45101.333333333328</v>
      </c>
      <c r="K20" s="41">
        <v>22550.66</v>
      </c>
      <c r="L20" s="41">
        <v>43318.666666666672</v>
      </c>
      <c r="M20" s="45">
        <v>21659.33</v>
      </c>
    </row>
    <row r="21" spans="1:13" ht="15" x14ac:dyDescent="0.25">
      <c r="A21" t="s">
        <v>38</v>
      </c>
      <c r="B21" s="40">
        <f t="shared" si="0"/>
        <v>405912</v>
      </c>
      <c r="C21" s="41">
        <f t="shared" si="4"/>
        <v>389868</v>
      </c>
      <c r="D21" s="41">
        <f t="shared" si="5"/>
        <v>236100</v>
      </c>
      <c r="E21" s="59"/>
      <c r="F21" s="54"/>
      <c r="G21" s="54"/>
      <c r="H21" s="42">
        <f t="shared" si="3"/>
        <v>1031880</v>
      </c>
      <c r="I21" s="44"/>
      <c r="J21" s="43">
        <v>45101.333333333328</v>
      </c>
      <c r="K21" s="41">
        <v>22550.66</v>
      </c>
      <c r="L21" s="41">
        <v>43318.666666666672</v>
      </c>
      <c r="M21" s="45">
        <v>21659.33</v>
      </c>
    </row>
    <row r="22" spans="1:13" ht="15" x14ac:dyDescent="0.25">
      <c r="A22" t="s">
        <v>51</v>
      </c>
      <c r="B22" s="40">
        <v>287521</v>
      </c>
      <c r="C22" s="41">
        <v>276156.5</v>
      </c>
      <c r="D22" s="41">
        <v>177075</v>
      </c>
      <c r="E22" s="59"/>
      <c r="F22" s="54"/>
      <c r="G22" s="54"/>
      <c r="H22" s="42">
        <f t="shared" si="3"/>
        <v>740752.5</v>
      </c>
      <c r="I22" s="44"/>
      <c r="J22" s="43">
        <v>45101.333333333328</v>
      </c>
      <c r="K22" s="41">
        <v>18971.489999999998</v>
      </c>
      <c r="L22" s="41">
        <v>43318.666666666672</v>
      </c>
      <c r="M22" s="45">
        <v>21425.200000000001</v>
      </c>
    </row>
    <row r="23" spans="1:13" ht="15" x14ac:dyDescent="0.25">
      <c r="A23" t="s">
        <v>56</v>
      </c>
      <c r="B23" s="40">
        <v>118391</v>
      </c>
      <c r="C23" s="41">
        <v>113711.5</v>
      </c>
      <c r="D23" s="41">
        <v>59025</v>
      </c>
      <c r="E23" s="59"/>
      <c r="F23" s="54"/>
      <c r="G23" s="54"/>
      <c r="H23" s="42">
        <f t="shared" si="3"/>
        <v>291127.5</v>
      </c>
      <c r="I23" s="44"/>
      <c r="J23" s="43"/>
      <c r="K23" s="41"/>
      <c r="L23" s="41"/>
      <c r="M23" s="45">
        <v>9059.56</v>
      </c>
    </row>
    <row r="24" spans="1:13" ht="15" x14ac:dyDescent="0.25">
      <c r="A24" t="s">
        <v>39</v>
      </c>
      <c r="B24" s="40">
        <f t="shared" si="0"/>
        <v>405912</v>
      </c>
      <c r="C24" s="41">
        <f t="shared" si="4"/>
        <v>389868</v>
      </c>
      <c r="D24" s="41">
        <f t="shared" si="5"/>
        <v>236100</v>
      </c>
      <c r="E24" s="61"/>
      <c r="F24" s="54"/>
      <c r="G24" s="56"/>
      <c r="H24" s="42">
        <f t="shared" si="3"/>
        <v>1031880</v>
      </c>
      <c r="I24" s="44"/>
      <c r="J24" s="43">
        <v>45101.333333333328</v>
      </c>
      <c r="K24" s="41">
        <v>22550.66</v>
      </c>
      <c r="L24" s="41">
        <v>43318.666666666672</v>
      </c>
      <c r="M24" s="45">
        <v>21659.33</v>
      </c>
    </row>
    <row r="25" spans="1:13" ht="15" x14ac:dyDescent="0.25">
      <c r="A25" t="s">
        <v>40</v>
      </c>
      <c r="B25" s="40">
        <f t="shared" si="0"/>
        <v>405912</v>
      </c>
      <c r="C25" s="41">
        <f t="shared" si="4"/>
        <v>389868</v>
      </c>
      <c r="D25" s="41">
        <f t="shared" si="5"/>
        <v>236100</v>
      </c>
      <c r="E25" s="59"/>
      <c r="F25" s="54"/>
      <c r="G25" s="54"/>
      <c r="H25" s="42">
        <f t="shared" si="3"/>
        <v>1031880</v>
      </c>
      <c r="I25" s="44"/>
      <c r="J25" s="43">
        <v>45101.333333333328</v>
      </c>
      <c r="K25" s="41">
        <v>22550.66</v>
      </c>
      <c r="L25" s="41">
        <v>43318.666666666672</v>
      </c>
      <c r="M25" s="45">
        <v>21659.33</v>
      </c>
    </row>
    <row r="26" spans="1:13" ht="15" x14ac:dyDescent="0.25">
      <c r="A26" t="s">
        <v>41</v>
      </c>
      <c r="B26" s="40">
        <f t="shared" si="0"/>
        <v>405912</v>
      </c>
      <c r="C26" s="41">
        <f t="shared" si="4"/>
        <v>389868</v>
      </c>
      <c r="D26" s="41">
        <f t="shared" si="5"/>
        <v>236100</v>
      </c>
      <c r="E26" s="60">
        <v>21304</v>
      </c>
      <c r="F26" s="54"/>
      <c r="G26" s="54"/>
      <c r="H26" s="42">
        <f t="shared" si="3"/>
        <v>1053184</v>
      </c>
      <c r="I26" s="44"/>
      <c r="J26" s="43">
        <v>45101.333333333328</v>
      </c>
      <c r="K26" s="41">
        <v>22550.66</v>
      </c>
      <c r="L26" s="41">
        <v>43318.666666666672</v>
      </c>
      <c r="M26" s="45">
        <v>21659.33</v>
      </c>
    </row>
    <row r="27" spans="1:13" ht="15" x14ac:dyDescent="0.25">
      <c r="A27" t="s">
        <v>42</v>
      </c>
      <c r="B27" s="40">
        <f t="shared" si="0"/>
        <v>405912</v>
      </c>
      <c r="C27" s="41">
        <f t="shared" si="4"/>
        <v>389868</v>
      </c>
      <c r="D27" s="41">
        <f t="shared" si="5"/>
        <v>236100</v>
      </c>
      <c r="E27" s="59"/>
      <c r="F27" s="54">
        <v>288960</v>
      </c>
      <c r="G27" s="54"/>
      <c r="H27" s="42">
        <f t="shared" si="3"/>
        <v>1320840</v>
      </c>
      <c r="I27" s="44"/>
      <c r="J27" s="43">
        <v>45101.333333333328</v>
      </c>
      <c r="K27" s="41">
        <v>22550.66</v>
      </c>
      <c r="L27" s="41">
        <v>43318.666666666672</v>
      </c>
      <c r="M27" s="45">
        <v>21659.33</v>
      </c>
    </row>
    <row r="28" spans="1:13" x14ac:dyDescent="0.25">
      <c r="A28" s="23" t="s">
        <v>8</v>
      </c>
      <c r="B28" s="4"/>
      <c r="C28" s="4"/>
      <c r="D28" s="4"/>
      <c r="E28" s="59"/>
      <c r="F28" s="54"/>
      <c r="G28" s="54"/>
      <c r="H28" s="42"/>
      <c r="I28" s="30"/>
      <c r="J28" s="12"/>
      <c r="K28" s="4"/>
      <c r="L28" s="4"/>
      <c r="M28" s="13"/>
    </row>
    <row r="29" spans="1:13" ht="15" x14ac:dyDescent="0.25">
      <c r="A29" t="s">
        <v>31</v>
      </c>
      <c r="B29" s="40">
        <f t="shared" si="0"/>
        <v>405912</v>
      </c>
      <c r="C29" s="41">
        <f t="shared" ref="C29:C33" si="6">16244.5*2*12</f>
        <v>389868</v>
      </c>
      <c r="D29" s="41">
        <f t="shared" ref="D29:D33" si="7">19675*12</f>
        <v>236100</v>
      </c>
      <c r="E29" s="59"/>
      <c r="F29" s="54"/>
      <c r="G29" s="54"/>
      <c r="H29" s="42">
        <f t="shared" si="3"/>
        <v>1031880</v>
      </c>
      <c r="I29" s="44"/>
      <c r="J29" s="43">
        <v>45101.333333333328</v>
      </c>
      <c r="K29" s="41">
        <v>22550.66</v>
      </c>
      <c r="L29" s="41">
        <v>43318.666666666672</v>
      </c>
      <c r="M29" s="45">
        <v>21659.33</v>
      </c>
    </row>
    <row r="30" spans="1:13" ht="15" x14ac:dyDescent="0.25">
      <c r="A30" t="s">
        <v>32</v>
      </c>
      <c r="B30" s="40">
        <f t="shared" si="0"/>
        <v>405912</v>
      </c>
      <c r="C30" s="41">
        <f t="shared" si="6"/>
        <v>389868</v>
      </c>
      <c r="D30" s="41">
        <f t="shared" si="7"/>
        <v>236100</v>
      </c>
      <c r="E30" s="59">
        <v>10652</v>
      </c>
      <c r="F30" s="54"/>
      <c r="G30" s="54"/>
      <c r="H30" s="42">
        <f t="shared" si="3"/>
        <v>1042532</v>
      </c>
      <c r="I30" s="44"/>
      <c r="J30" s="43">
        <v>45101.333333333328</v>
      </c>
      <c r="K30" s="41">
        <v>22550.66</v>
      </c>
      <c r="L30" s="41">
        <v>43318.666666666672</v>
      </c>
      <c r="M30" s="45">
        <v>21659.33</v>
      </c>
    </row>
    <row r="31" spans="1:13" ht="15" x14ac:dyDescent="0.25">
      <c r="A31" t="s">
        <v>33</v>
      </c>
      <c r="B31" s="40">
        <f t="shared" si="0"/>
        <v>405912</v>
      </c>
      <c r="C31" s="41">
        <f t="shared" si="6"/>
        <v>389868</v>
      </c>
      <c r="D31" s="41">
        <f t="shared" si="7"/>
        <v>236100</v>
      </c>
      <c r="E31" s="59">
        <f>21304+10652</f>
        <v>31956</v>
      </c>
      <c r="F31" s="54"/>
      <c r="G31" s="54">
        <v>16731</v>
      </c>
      <c r="H31" s="42">
        <f t="shared" si="3"/>
        <v>1080567</v>
      </c>
      <c r="I31" s="44"/>
      <c r="J31" s="43">
        <v>45101.333333333328</v>
      </c>
      <c r="K31" s="41">
        <v>22550.66</v>
      </c>
      <c r="L31" s="41">
        <v>43318.666666666672</v>
      </c>
      <c r="M31" s="45">
        <v>21659.33</v>
      </c>
    </row>
    <row r="32" spans="1:13" ht="15" x14ac:dyDescent="0.25">
      <c r="A32" t="s">
        <v>34</v>
      </c>
      <c r="B32" s="40">
        <f t="shared" si="0"/>
        <v>405912</v>
      </c>
      <c r="C32" s="41">
        <f t="shared" si="6"/>
        <v>389868</v>
      </c>
      <c r="D32" s="41">
        <f t="shared" si="7"/>
        <v>236100</v>
      </c>
      <c r="E32" s="59"/>
      <c r="F32" s="54">
        <v>126420</v>
      </c>
      <c r="G32" s="54"/>
      <c r="H32" s="42">
        <f t="shared" si="3"/>
        <v>1158300</v>
      </c>
      <c r="I32" s="44"/>
      <c r="J32" s="43">
        <v>45101.333333333328</v>
      </c>
      <c r="K32" s="41">
        <v>22550.66</v>
      </c>
      <c r="L32" s="41">
        <v>43318.666666666672</v>
      </c>
      <c r="M32" s="45">
        <v>21659.33</v>
      </c>
    </row>
    <row r="33" spans="1:13" ht="15" x14ac:dyDescent="0.25">
      <c r="A33" t="s">
        <v>47</v>
      </c>
      <c r="B33" s="40">
        <f t="shared" si="0"/>
        <v>405912</v>
      </c>
      <c r="C33" s="41">
        <f t="shared" si="6"/>
        <v>389868</v>
      </c>
      <c r="D33" s="41">
        <f t="shared" si="7"/>
        <v>236100</v>
      </c>
      <c r="E33" s="59"/>
      <c r="F33" s="18"/>
      <c r="G33" s="54">
        <v>13942.5</v>
      </c>
      <c r="H33" s="42">
        <f t="shared" si="3"/>
        <v>1045822.5</v>
      </c>
      <c r="I33" s="44"/>
      <c r="J33" s="43">
        <v>45101.333333333328</v>
      </c>
      <c r="K33" s="41">
        <v>22550.66</v>
      </c>
      <c r="L33" s="41">
        <v>43318.666666666672</v>
      </c>
      <c r="M33" s="45">
        <v>21659.33</v>
      </c>
    </row>
    <row r="34" spans="1:13" x14ac:dyDescent="0.25">
      <c r="A34" s="23" t="s">
        <v>14</v>
      </c>
      <c r="B34" s="4"/>
      <c r="C34" s="4"/>
      <c r="D34" s="4"/>
      <c r="E34" s="59"/>
      <c r="F34" s="54"/>
      <c r="G34" s="54"/>
      <c r="H34" s="42"/>
      <c r="I34" s="30"/>
      <c r="J34" s="12"/>
      <c r="K34" s="4"/>
      <c r="L34" s="4"/>
      <c r="M34" s="13"/>
    </row>
    <row r="35" spans="1:13" ht="15" x14ac:dyDescent="0.25">
      <c r="A35" t="s">
        <v>46</v>
      </c>
      <c r="B35" s="40">
        <f t="shared" si="0"/>
        <v>405912</v>
      </c>
      <c r="C35" s="41">
        <f t="shared" ref="C35:C37" si="8">16244.5*2*12</f>
        <v>389868</v>
      </c>
      <c r="D35" s="41">
        <f t="shared" ref="D35:D37" si="9">19675*12</f>
        <v>236100</v>
      </c>
      <c r="E35" s="60">
        <v>21304</v>
      </c>
      <c r="F35" s="54"/>
      <c r="G35" s="54">
        <v>25096.5</v>
      </c>
      <c r="H35" s="42">
        <f t="shared" si="3"/>
        <v>1078280.5</v>
      </c>
      <c r="I35" s="44"/>
      <c r="J35" s="43">
        <v>45101.333333333328</v>
      </c>
      <c r="K35" s="41">
        <v>22550.66</v>
      </c>
      <c r="L35" s="41">
        <v>43318.666666666672</v>
      </c>
      <c r="M35" s="45">
        <v>21659.33</v>
      </c>
    </row>
    <row r="36" spans="1:13" ht="15" x14ac:dyDescent="0.25">
      <c r="A36" t="s">
        <v>48</v>
      </c>
      <c r="B36" s="40">
        <f t="shared" si="0"/>
        <v>405912</v>
      </c>
      <c r="C36" s="41">
        <f t="shared" si="8"/>
        <v>389868</v>
      </c>
      <c r="D36" s="41">
        <f t="shared" si="9"/>
        <v>236100</v>
      </c>
      <c r="E36" s="59">
        <v>21304</v>
      </c>
      <c r="F36" s="54">
        <v>132440</v>
      </c>
      <c r="G36" s="54"/>
      <c r="H36" s="42">
        <f t="shared" si="3"/>
        <v>1185624</v>
      </c>
      <c r="I36" s="44"/>
      <c r="J36" s="43">
        <v>45101.333333333328</v>
      </c>
      <c r="K36" s="41">
        <v>22550.66</v>
      </c>
      <c r="L36" s="41">
        <v>43318.666666666672</v>
      </c>
      <c r="M36" s="45">
        <v>21659.33</v>
      </c>
    </row>
    <row r="37" spans="1:13" ht="15" x14ac:dyDescent="0.25">
      <c r="A37" t="s">
        <v>49</v>
      </c>
      <c r="B37" s="40">
        <f t="shared" si="0"/>
        <v>405912</v>
      </c>
      <c r="C37" s="41">
        <f t="shared" si="8"/>
        <v>389868</v>
      </c>
      <c r="D37" s="41">
        <f t="shared" si="9"/>
        <v>236100</v>
      </c>
      <c r="E37" s="59">
        <v>10652</v>
      </c>
      <c r="F37" s="54"/>
      <c r="G37" s="54"/>
      <c r="H37" s="42">
        <f t="shared" si="3"/>
        <v>1042532</v>
      </c>
      <c r="I37" s="44"/>
      <c r="J37" s="43">
        <v>45101.333333333328</v>
      </c>
      <c r="K37" s="41">
        <v>22550.66</v>
      </c>
      <c r="L37" s="41">
        <v>43318.666666666672</v>
      </c>
      <c r="M37" s="45">
        <v>21659.33</v>
      </c>
    </row>
    <row r="38" spans="1:13" x14ac:dyDescent="0.25">
      <c r="A38" s="26" t="s">
        <v>10</v>
      </c>
      <c r="B38" s="40"/>
      <c r="C38" s="4"/>
      <c r="D38" s="4"/>
      <c r="E38" s="59"/>
      <c r="F38" s="54"/>
      <c r="G38" s="54"/>
      <c r="H38" s="42"/>
      <c r="I38" s="30"/>
      <c r="J38" s="12"/>
      <c r="K38" s="4"/>
      <c r="L38" s="4"/>
      <c r="M38" s="13"/>
    </row>
    <row r="39" spans="1:13" ht="15" x14ac:dyDescent="0.25">
      <c r="A39" t="s">
        <v>35</v>
      </c>
      <c r="B39" s="40">
        <f t="shared" si="0"/>
        <v>405912</v>
      </c>
      <c r="C39" s="41">
        <f t="shared" ref="C39:C40" si="10">16244.5*2*12</f>
        <v>389868</v>
      </c>
      <c r="D39" s="41">
        <f t="shared" ref="D39:D40" si="11">19675*12</f>
        <v>236100</v>
      </c>
      <c r="E39" s="60">
        <v>21304</v>
      </c>
      <c r="F39" s="54"/>
      <c r="G39" s="54">
        <v>22308</v>
      </c>
      <c r="H39" s="42">
        <f t="shared" si="3"/>
        <v>1075492</v>
      </c>
      <c r="I39" s="44"/>
      <c r="J39" s="43">
        <v>45101.333333333328</v>
      </c>
      <c r="K39" s="41">
        <v>22550.66</v>
      </c>
      <c r="L39" s="41">
        <v>43318.666666666672</v>
      </c>
      <c r="M39" s="45">
        <v>21659.33</v>
      </c>
    </row>
    <row r="40" spans="1:13" ht="15" x14ac:dyDescent="0.25">
      <c r="A40" t="s">
        <v>57</v>
      </c>
      <c r="B40" s="40">
        <f t="shared" si="0"/>
        <v>405912</v>
      </c>
      <c r="C40" s="41">
        <f t="shared" si="10"/>
        <v>389868</v>
      </c>
      <c r="D40" s="41">
        <f t="shared" si="11"/>
        <v>236100</v>
      </c>
      <c r="E40" s="59"/>
      <c r="F40" s="54">
        <v>72240</v>
      </c>
      <c r="G40" s="54"/>
      <c r="H40" s="42">
        <f t="shared" si="3"/>
        <v>1104120</v>
      </c>
      <c r="I40" s="44"/>
      <c r="J40" s="43">
        <v>45101.333333333328</v>
      </c>
      <c r="K40" s="41">
        <v>22550.66</v>
      </c>
      <c r="L40" s="41">
        <v>43318.666666666672</v>
      </c>
      <c r="M40" s="45">
        <v>21659.33</v>
      </c>
    </row>
    <row r="41" spans="1:13" x14ac:dyDescent="0.25">
      <c r="A41" s="27" t="s">
        <v>13</v>
      </c>
      <c r="B41" s="4"/>
      <c r="C41" s="4"/>
      <c r="D41" s="4"/>
      <c r="E41" s="59"/>
      <c r="F41" s="57"/>
      <c r="G41" s="57"/>
      <c r="H41" s="42"/>
      <c r="I41" s="30"/>
      <c r="J41" s="12"/>
      <c r="K41" s="4"/>
      <c r="L41" s="4"/>
      <c r="M41" s="13"/>
    </row>
    <row r="42" spans="1:13" ht="15" x14ac:dyDescent="0.25">
      <c r="A42" t="s">
        <v>44</v>
      </c>
      <c r="B42" s="40">
        <f t="shared" si="0"/>
        <v>405912</v>
      </c>
      <c r="C42" s="41">
        <f t="shared" ref="C42:C43" si="12">16244.5*2*12</f>
        <v>389868</v>
      </c>
      <c r="D42" s="41">
        <f t="shared" ref="D42:D43" si="13">19675*12</f>
        <v>236100</v>
      </c>
      <c r="E42" s="59"/>
      <c r="F42" s="54">
        <v>72240</v>
      </c>
      <c r="G42" s="54"/>
      <c r="H42" s="42">
        <f t="shared" si="3"/>
        <v>1104120</v>
      </c>
      <c r="I42" s="44"/>
      <c r="J42" s="43">
        <v>45101.333333333328</v>
      </c>
      <c r="K42" s="41">
        <v>22550.66</v>
      </c>
      <c r="L42" s="41">
        <v>43318.666666666672</v>
      </c>
      <c r="M42" s="45">
        <v>21659.33</v>
      </c>
    </row>
    <row r="43" spans="1:13" ht="15" x14ac:dyDescent="0.25">
      <c r="A43" t="s">
        <v>45</v>
      </c>
      <c r="B43" s="40">
        <f t="shared" si="0"/>
        <v>405912</v>
      </c>
      <c r="C43" s="41">
        <f t="shared" si="12"/>
        <v>389868</v>
      </c>
      <c r="D43" s="41">
        <f t="shared" si="13"/>
        <v>236100</v>
      </c>
      <c r="E43" s="59">
        <f>21304+16000</f>
        <v>37304</v>
      </c>
      <c r="F43" s="54"/>
      <c r="G43" s="54">
        <v>22308</v>
      </c>
      <c r="H43" s="42">
        <f t="shared" si="3"/>
        <v>1091492</v>
      </c>
      <c r="I43" s="44"/>
      <c r="J43" s="43">
        <v>45101.333333333328</v>
      </c>
      <c r="K43" s="41">
        <v>22550.66</v>
      </c>
      <c r="L43" s="41">
        <v>43318.666666666672</v>
      </c>
      <c r="M43" s="45">
        <v>21659.33</v>
      </c>
    </row>
    <row r="44" spans="1:13" x14ac:dyDescent="0.25">
      <c r="A44" s="23" t="s">
        <v>9</v>
      </c>
      <c r="B44" s="4"/>
      <c r="C44" s="4"/>
      <c r="D44" s="4"/>
      <c r="E44" s="59"/>
      <c r="F44" s="54"/>
      <c r="G44" s="54"/>
      <c r="H44" s="42"/>
      <c r="I44" s="30"/>
      <c r="J44" s="12"/>
      <c r="K44" s="4"/>
      <c r="L44" s="4"/>
      <c r="M44" s="13"/>
    </row>
    <row r="45" spans="1:13" ht="15" x14ac:dyDescent="0.25">
      <c r="A45" t="s">
        <v>50</v>
      </c>
      <c r="B45" s="40">
        <f t="shared" si="0"/>
        <v>405912</v>
      </c>
      <c r="C45" s="41">
        <f>16244.5*2*12</f>
        <v>389868</v>
      </c>
      <c r="D45" s="41">
        <f>19675*12</f>
        <v>236100</v>
      </c>
      <c r="E45" s="59">
        <v>40000</v>
      </c>
      <c r="F45" s="19"/>
      <c r="G45" s="54"/>
      <c r="H45" s="42">
        <f t="shared" si="3"/>
        <v>1071880</v>
      </c>
      <c r="I45" s="44"/>
      <c r="J45" s="43">
        <v>45101.333333333328</v>
      </c>
      <c r="K45" s="41">
        <v>22550.66</v>
      </c>
      <c r="L45" s="41">
        <v>43318.666666666672</v>
      </c>
      <c r="M45" s="45">
        <v>21659.33</v>
      </c>
    </row>
    <row r="46" spans="1:13" x14ac:dyDescent="0.25">
      <c r="A46" s="23" t="s">
        <v>11</v>
      </c>
      <c r="B46" s="4"/>
      <c r="C46" s="4"/>
      <c r="D46" s="4"/>
      <c r="E46" s="62"/>
      <c r="F46" s="4"/>
      <c r="G46" s="4"/>
      <c r="H46" s="42"/>
      <c r="I46" s="30"/>
      <c r="J46" s="12"/>
      <c r="K46" s="4"/>
      <c r="L46" s="4"/>
      <c r="M46" s="13"/>
    </row>
    <row r="47" spans="1:13" ht="15" x14ac:dyDescent="0.25">
      <c r="A47" t="s">
        <v>43</v>
      </c>
      <c r="B47" s="40">
        <f t="shared" si="0"/>
        <v>405912</v>
      </c>
      <c r="C47" s="41">
        <f>16244.5*2*12</f>
        <v>389868</v>
      </c>
      <c r="D47" s="41">
        <f>19675*12</f>
        <v>236100</v>
      </c>
      <c r="E47" s="41"/>
      <c r="F47" s="41"/>
      <c r="G47" s="41"/>
      <c r="H47" s="42">
        <f t="shared" si="3"/>
        <v>1031880</v>
      </c>
      <c r="I47" s="44"/>
      <c r="J47" s="43">
        <v>45101.333333333328</v>
      </c>
      <c r="K47" s="41">
        <v>22550.66</v>
      </c>
      <c r="L47" s="41">
        <v>43318.666666666672</v>
      </c>
      <c r="M47" s="45">
        <v>21659.33</v>
      </c>
    </row>
    <row r="48" spans="1:13" ht="14.25" thickBot="1" x14ac:dyDescent="0.3">
      <c r="A48" s="8" t="s">
        <v>15</v>
      </c>
      <c r="B48" s="7">
        <f t="shared" ref="B48:H48" si="14">SUM(B7:B47)</f>
        <v>13395096</v>
      </c>
      <c r="C48" s="7">
        <f t="shared" si="14"/>
        <v>12865644</v>
      </c>
      <c r="D48" s="7">
        <f t="shared" si="14"/>
        <v>7791300</v>
      </c>
      <c r="E48" s="7">
        <f t="shared" si="14"/>
        <v>407736</v>
      </c>
      <c r="F48" s="7">
        <f t="shared" si="14"/>
        <v>1089620</v>
      </c>
      <c r="G48" s="7">
        <f t="shared" si="14"/>
        <v>287304</v>
      </c>
      <c r="H48" s="21">
        <f t="shared" si="14"/>
        <v>35836700</v>
      </c>
      <c r="I48" s="30"/>
      <c r="J48" s="14">
        <f>SUM(J7:J47)</f>
        <v>1488343.9999999995</v>
      </c>
      <c r="K48" s="7">
        <f>SUM(K7:K47)</f>
        <v>740592.61</v>
      </c>
      <c r="L48" s="7">
        <f>SUM(L7:L47)</f>
        <v>1429516.0000000005</v>
      </c>
      <c r="M48" s="15">
        <f>SUM(M7:M47)</f>
        <v>723583.31999999983</v>
      </c>
    </row>
    <row r="49" spans="1:13" s="37" customFormat="1" ht="14.25" customHeight="1" thickTop="1" x14ac:dyDescent="0.15">
      <c r="A49" s="46" t="s">
        <v>17</v>
      </c>
      <c r="B49" s="48" t="s">
        <v>21</v>
      </c>
      <c r="C49" s="53"/>
      <c r="D49" s="53"/>
      <c r="E49" s="53"/>
      <c r="F49" s="53"/>
      <c r="G49" s="53"/>
      <c r="H49" s="53"/>
      <c r="I49" s="53"/>
      <c r="J49" s="53"/>
      <c r="K49" s="53"/>
      <c r="L49" s="47"/>
      <c r="M49" s="47"/>
    </row>
    <row r="50" spans="1:13" s="37" customFormat="1" ht="13.5" customHeight="1" x14ac:dyDescent="0.2">
      <c r="A50" s="3" t="s">
        <v>66</v>
      </c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47"/>
      <c r="M50" s="47"/>
    </row>
    <row r="51" spans="1:13" s="37" customFormat="1" ht="13.5" customHeight="1" x14ac:dyDescent="0.15">
      <c r="A51" s="49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47"/>
      <c r="M51" s="47"/>
    </row>
    <row r="52" spans="1:13" s="37" customFormat="1" ht="9" x14ac:dyDescent="0.15">
      <c r="C52" s="48"/>
      <c r="D52" s="48"/>
      <c r="E52" s="48"/>
      <c r="F52" s="48"/>
      <c r="G52" s="48"/>
      <c r="H52" s="50"/>
      <c r="I52" s="50"/>
      <c r="J52" s="48"/>
      <c r="K52" s="48"/>
      <c r="L52" s="48"/>
      <c r="M52" s="48"/>
    </row>
    <row r="53" spans="1:13" s="37" customFormat="1" ht="9" x14ac:dyDescent="0.15">
      <c r="A53" s="46"/>
      <c r="B53" s="51"/>
      <c r="C53" s="52"/>
      <c r="D53" s="52"/>
      <c r="E53" s="52"/>
      <c r="F53" s="52"/>
      <c r="G53" s="52"/>
      <c r="H53" s="52"/>
      <c r="I53" s="51"/>
      <c r="J53" s="48"/>
      <c r="K53" s="48"/>
      <c r="L53" s="48"/>
      <c r="M53" s="48"/>
    </row>
    <row r="55" spans="1:13" x14ac:dyDescent="0.25">
      <c r="A55" s="6"/>
    </row>
    <row r="56" spans="1:13" x14ac:dyDescent="0.25">
      <c r="A56" s="6"/>
    </row>
    <row r="57" spans="1:13" x14ac:dyDescent="0.25">
      <c r="A57" s="6"/>
    </row>
    <row r="58" spans="1:13" x14ac:dyDescent="0.25">
      <c r="A58" s="6"/>
    </row>
    <row r="59" spans="1:13" x14ac:dyDescent="0.25">
      <c r="A59" s="6"/>
    </row>
    <row r="60" spans="1:13" x14ac:dyDescent="0.25">
      <c r="A60" s="6"/>
    </row>
    <row r="61" spans="1:13" x14ac:dyDescent="0.25">
      <c r="A61" s="6"/>
    </row>
    <row r="62" spans="1:13" x14ac:dyDescent="0.25">
      <c r="A62" s="6"/>
    </row>
    <row r="63" spans="1:13" x14ac:dyDescent="0.25">
      <c r="A63" s="6"/>
    </row>
    <row r="64" spans="1:13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</sheetData>
  <mergeCells count="4">
    <mergeCell ref="A1:M1"/>
    <mergeCell ref="B2:H2"/>
    <mergeCell ref="J2:M2"/>
    <mergeCell ref="B4:H4"/>
  </mergeCells>
  <printOptions horizontalCentered="1" verticalCentered="1"/>
  <pageMargins left="0.59055118110236227" right="0.23622047244094491" top="0.74803149606299213" bottom="0.74803149606299213" header="0.31496062992125984" footer="0.31496062992125984"/>
  <pageSetup paperSize="5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5"/>
  <sheetViews>
    <sheetView workbookViewId="0">
      <selection activeCell="D5" sqref="D5"/>
    </sheetView>
  </sheetViews>
  <sheetFormatPr baseColWidth="10" defaultRowHeight="15" x14ac:dyDescent="0.25"/>
  <cols>
    <col min="1" max="1" width="10.28515625" bestFit="1" customWidth="1"/>
    <col min="2" max="2" width="17.7109375" customWidth="1"/>
    <col min="3" max="3" width="18" customWidth="1"/>
    <col min="4" max="4" width="21.42578125" customWidth="1"/>
  </cols>
  <sheetData>
    <row r="3" spans="2:4" s="72" customFormat="1" ht="18.75" x14ac:dyDescent="0.3">
      <c r="B3" s="82" t="s">
        <v>65</v>
      </c>
      <c r="C3" s="82"/>
      <c r="D3" s="82"/>
    </row>
    <row r="4" spans="2:4" s="72" customFormat="1" ht="15.75" x14ac:dyDescent="0.25">
      <c r="B4" s="75" t="s">
        <v>63</v>
      </c>
      <c r="C4" s="75" t="s">
        <v>1</v>
      </c>
      <c r="D4" s="75" t="s">
        <v>2</v>
      </c>
    </row>
    <row r="5" spans="2:4" ht="15.75" x14ac:dyDescent="0.25">
      <c r="B5" s="73" t="s">
        <v>64</v>
      </c>
      <c r="C5" s="74">
        <v>33826</v>
      </c>
      <c r="D5" s="74">
        <v>32489</v>
      </c>
    </row>
  </sheetData>
  <mergeCells count="1">
    <mergeCell ref="B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PERCEP. DIPUTADOS LXVI 2019</vt:lpstr>
      <vt:lpstr>TABULADOR</vt:lpstr>
      <vt:lpstr>'PERCEP. DIPUTADOS LXVI 2019'!Área_de_impresión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Unidad de Informacion</cp:lastModifiedBy>
  <cp:revision/>
  <cp:lastPrinted>2021-03-23T16:59:12Z</cp:lastPrinted>
  <dcterms:created xsi:type="dcterms:W3CDTF">2016-11-25T23:45:39Z</dcterms:created>
  <dcterms:modified xsi:type="dcterms:W3CDTF">2021-03-30T18:37:27Z</dcterms:modified>
</cp:coreProperties>
</file>