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656" firstSheet="9" activeTab="13"/>
  </bookViews>
  <sheets>
    <sheet name="ZONA HOMOGÉNEA" sheetId="1" r:id="rId1"/>
    <sheet name="ZONA HOMOGÉNEA 1" sheetId="2" r:id="rId2"/>
    <sheet name="CONSTRUCCIÓN" sheetId="3" r:id="rId3"/>
    <sheet name="CONSTRUCCIÓN 1" sheetId="4" r:id="rId4"/>
    <sheet name="CONSTRUCCIÓN 2" sheetId="5" r:id="rId5"/>
    <sheet name="OBRA EN PROCESO" sheetId="6" r:id="rId6"/>
    <sheet name="CORREDOR COMERCIAL" sheetId="7" r:id="rId7"/>
    <sheet name="PREDIOS GRANDES" sheetId="8" r:id="rId8"/>
    <sheet name="RÚSTICO PRIVADO" sheetId="9" r:id="rId9"/>
    <sheet name="RÚSTICO EJIDAL" sheetId="10" r:id="rId10"/>
    <sheet name="RÚSTICO COMUNAL" sheetId="11" r:id="rId11"/>
    <sheet name="MINERA" sheetId="12" r:id="rId12"/>
    <sheet name="ROSS" sheetId="13" r:id="rId13"/>
    <sheet name="ESTADO CONSERVACIÓN" sheetId="14" r:id="rId14"/>
    <sheet name="DEMÉRITO CELDAS SOLARES" sheetId="15" r:id="rId15"/>
    <sheet name="DEMÉRITO PREDIOS RÚSTICOS" sheetId="16" r:id="rId16"/>
  </sheets>
  <definedNames>
    <definedName name="_xlnm.Print_Area" localSheetId="2">'CONSTRUCCIÓN'!$A$1:$H$50</definedName>
    <definedName name="_xlnm.Print_Area" localSheetId="3">'CONSTRUCCIÓN 1'!$A$1:$H$51</definedName>
    <definedName name="_xlnm.Print_Area" localSheetId="4">'CONSTRUCCIÓN 2'!$A$1:$G$14</definedName>
    <definedName name="_xlnm.Print_Area" localSheetId="6">'CORREDOR COMERCIAL'!$A$1:$E$25</definedName>
    <definedName name="_xlnm.Print_Area" localSheetId="14">'DEMÉRITO CELDAS SOLARES'!$A$1:$C$15</definedName>
    <definedName name="_xlnm.Print_Area" localSheetId="15">'DEMÉRITO PREDIOS RÚSTICOS'!$A$1:$C$11</definedName>
    <definedName name="_xlnm.Print_Area" localSheetId="13">'ESTADO CONSERVACIÓN'!$A$1:$L$56</definedName>
    <definedName name="_xlnm.Print_Area" localSheetId="11">'MINERA'!$A$1:$D$10</definedName>
    <definedName name="_xlnm.Print_Area" localSheetId="5">'OBRA EN PROCESO'!$A$1:$D$20</definedName>
    <definedName name="_xlnm.Print_Area" localSheetId="7">'PREDIOS GRANDES'!$A$1:$H$38</definedName>
    <definedName name="_xlnm.Print_Area" localSheetId="12">'ROSS'!#REF!</definedName>
    <definedName name="_xlnm.Print_Area" localSheetId="10">'RÚSTICO COMUNAL'!$A$1:$I$44</definedName>
    <definedName name="_xlnm.Print_Area" localSheetId="9">'RÚSTICO EJIDAL'!$A$1:$I$44</definedName>
    <definedName name="_xlnm.Print_Area" localSheetId="8">'RÚSTICO PRIVADO'!$A$1:$I$45</definedName>
    <definedName name="_xlnm.Print_Area" localSheetId="0">'ZONA HOMOGÉNEA'!$A$1:$E$11</definedName>
    <definedName name="_xlnm.Print_Area" localSheetId="1">'ZONA HOMOGÉNEA 1'!$A$1:$C$21</definedName>
  </definedNames>
  <calcPr fullCalcOnLoad="1"/>
</workbook>
</file>

<file path=xl/sharedStrings.xml><?xml version="1.0" encoding="utf-8"?>
<sst xmlns="http://schemas.openxmlformats.org/spreadsheetml/2006/main" count="673" uniqueCount="210">
  <si>
    <t>No. DE MANZANA</t>
  </si>
  <si>
    <t>Constante</t>
  </si>
  <si>
    <t>Uso</t>
  </si>
  <si>
    <t>Clase</t>
  </si>
  <si>
    <t>PARA CONSTRUCCIONES ($/M2)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</si>
  <si>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</si>
  <si>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</si>
  <si>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</si>
  <si>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</si>
  <si>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</si>
  <si>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</si>
  <si>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</si>
  <si>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</si>
  <si>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</si>
  <si>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</si>
  <si>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 xml:space="preserve"> POPULAR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</si>
  <si>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</si>
  <si>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</si>
  <si>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</si>
  <si>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</si>
  <si>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</si>
  <si>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</si>
  <si>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</si>
  <si>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</si>
  <si>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</si>
  <si>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</si>
  <si>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</si>
  <si>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</si>
  <si>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</si>
  <si>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</si>
  <si>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</si>
  <si>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Comunal</t>
  </si>
  <si>
    <t>ZONAS URBANAS HOMOGÉNEAS DE VALOR</t>
  </si>
  <si>
    <t>VALORES UNITARIOS DE REPOSICIÓN NUEVO</t>
  </si>
  <si>
    <t>Tipología</t>
  </si>
  <si>
    <t>ECONÓMICO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</si>
  <si>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</si>
  <si>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</si>
  <si>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</si>
  <si>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</si>
  <si>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</si>
  <si>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</si>
  <si>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Frutales en Formación</t>
  </si>
  <si>
    <t>Frutales en Producción</t>
  </si>
  <si>
    <t>EDAD</t>
  </si>
  <si>
    <t>Valor Unitario ($/HA)</t>
  </si>
  <si>
    <t>-</t>
  </si>
  <si>
    <t>Valor Unitario</t>
  </si>
  <si>
    <t>Y MÁS</t>
  </si>
  <si>
    <t>MAYORES A LA DEL LOTE TIPO Y CON REFERENCIA DE VALOR AL DE LA ZONA CORRESPONDIENTE,</t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</si>
  <si>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</si>
  <si>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</si>
  <si>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</si>
  <si>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</si>
  <si>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</si>
  <si>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</si>
  <si>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</si>
  <si>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</si>
  <si>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</si>
  <si>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</si>
  <si>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</si>
  <si>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</si>
  <si>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</si>
  <si>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</si>
  <si>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</si>
  <si>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 xml:space="preserve">                   Riego por Bombeo Propiedad Comunal de segunda calidad                           </t>
  </si>
  <si>
    <t xml:space="preserve">                   Pastal Propiedad Ejidal de cuarta calidad                                                                  </t>
  </si>
  <si>
    <t>SECTOR CATASTRAL</t>
  </si>
  <si>
    <t>ZONA HOMOGÉNEA</t>
  </si>
  <si>
    <t>VALOR UNIT. ($/M2)</t>
  </si>
  <si>
    <r>
      <rPr>
        <b/>
        <sz val="10"/>
        <rFont val="Century Gothic"/>
        <family val="2"/>
      </rPr>
      <t xml:space="preserve">NOTA: </t>
    </r>
    <r>
      <rPr>
        <sz val="10"/>
        <rFont val="Century Gothic"/>
        <family val="2"/>
      </rPr>
      <t>EL FACTOR SE APLICA A CONSIDERACIÓN DE CADA MUNICIPIO, SI ES IGUAL, MAYOR O MENOR A LA UNIDAD, DE ACUERDO A LAS CONDICIONES DE MERCADO.</t>
    </r>
  </si>
  <si>
    <r>
      <rPr>
        <b/>
        <sz val="10"/>
        <rFont val="Century Gothic"/>
        <family val="2"/>
      </rPr>
      <t xml:space="preserve">Ejemplos: </t>
    </r>
    <r>
      <rPr>
        <sz val="10"/>
        <rFont val="Century Gothic"/>
        <family val="2"/>
      </rPr>
      <t>Riego por gravedad Propiedad Privada de primera calidad</t>
    </r>
  </si>
  <si>
    <t>MUNICIPIO DE  TEMÓSACHIC</t>
  </si>
  <si>
    <t xml:space="preserve"> </t>
  </si>
  <si>
    <t xml:space="preserve">  </t>
  </si>
  <si>
    <t>VALORES UNITARIOS DE TERRENO PARA SUELO SUBURBANO</t>
  </si>
  <si>
    <t>CLASE</t>
  </si>
  <si>
    <t>VALOR INICIAL</t>
  </si>
  <si>
    <t>FACTOR</t>
  </si>
  <si>
    <t>ZONA  SUBURBANA</t>
  </si>
  <si>
    <t>No. 1</t>
  </si>
  <si>
    <t>No. 2</t>
  </si>
  <si>
    <t>No. 3</t>
  </si>
  <si>
    <t>No. 4</t>
  </si>
  <si>
    <t>CLASIFICACIÓN</t>
  </si>
  <si>
    <t>TABLA DE OBRAS EN PROCESO</t>
  </si>
  <si>
    <t>CONCEPTO</t>
  </si>
  <si>
    <t>INICIO</t>
  </si>
  <si>
    <t>TERMINADO</t>
  </si>
  <si>
    <t>ZANJEO</t>
  </si>
  <si>
    <t>CIMIENTOS</t>
  </si>
  <si>
    <t>MUROS</t>
  </si>
  <si>
    <t>CASTILLOS Y CERRAMIENTOS</t>
  </si>
  <si>
    <t>LOSA O TECHUMBRE</t>
  </si>
  <si>
    <t>IMPERMEABILIZACIÓN</t>
  </si>
  <si>
    <t>HERRERÍA</t>
  </si>
  <si>
    <t>ENJARRE</t>
  </si>
  <si>
    <t>YESO</t>
  </si>
  <si>
    <t>FACHADA</t>
  </si>
  <si>
    <t>PINTURA</t>
  </si>
  <si>
    <t>PUERTAS, APARATOS Y LIMPIEZA FINAL</t>
  </si>
  <si>
    <t>FACTOR DE DEMÉRITO</t>
  </si>
  <si>
    <t>INDUSTRIAL</t>
  </si>
  <si>
    <t>LIGERO</t>
  </si>
  <si>
    <t>A</t>
  </si>
  <si>
    <t>B</t>
  </si>
  <si>
    <t>C</t>
  </si>
  <si>
    <t>EDIFICIOS</t>
  </si>
  <si>
    <t>HASTA 6 NIVELES</t>
  </si>
  <si>
    <t>MÁS DE 6 NIVELES</t>
  </si>
  <si>
    <t>CINE/TEATRO</t>
  </si>
  <si>
    <t>ESCUELA/GIMNASIO</t>
  </si>
  <si>
    <t>HOTEL</t>
  </si>
  <si>
    <t>"D"</t>
  </si>
  <si>
    <t>TEJABÁN</t>
  </si>
  <si>
    <t>SUPERMERCADOS/TIPO INDUSTRIAL</t>
  </si>
  <si>
    <t>CLÍNICA TIPO MEDIO</t>
  </si>
  <si>
    <t>HOSPITAL TIPO MEDIANO (100 A 150 CAMAS)</t>
  </si>
  <si>
    <t>HOSPITAL TIPO BUENO (100 A 150 CAMAS)</t>
  </si>
  <si>
    <t>CENTRO</t>
  </si>
  <si>
    <t xml:space="preserve"> COLONIAS O FRACCIÓN DE COLONIA</t>
  </si>
  <si>
    <t>VALORES UNITARIOS DE CORREDOR COMERCIAL</t>
  </si>
  <si>
    <t>MANZANAS</t>
  </si>
  <si>
    <t>AVENIDA JUÁREZ</t>
  </si>
  <si>
    <t>AV. JUÁREZ</t>
  </si>
  <si>
    <t>CALLE DEGOLLADO</t>
  </si>
  <si>
    <t>CARRETERA MADERA</t>
  </si>
  <si>
    <t>CARRETERA MATACHÍ A MADERA</t>
  </si>
  <si>
    <t>VICENTE GUERRERO</t>
  </si>
  <si>
    <t>CALLE VICENTE GUERRERO</t>
  </si>
  <si>
    <t>DE:</t>
  </si>
  <si>
    <t>A:</t>
  </si>
  <si>
    <t>CALLE AGUSTÍN MELGAR</t>
  </si>
  <si>
    <t>CALLE HIDALGO</t>
  </si>
  <si>
    <t>COLONIAS O FRACCIÓN DE COLONIA</t>
  </si>
  <si>
    <t>TEMÓSACHIC</t>
  </si>
  <si>
    <t>YEPOMERA</t>
  </si>
  <si>
    <t>COCOMORACHI</t>
  </si>
  <si>
    <t>SAN ISIDRO LAS LOMAS</t>
  </si>
  <si>
    <t>LA CONCHA</t>
  </si>
  <si>
    <t>FRACC. SAN ANTONIO</t>
  </si>
  <si>
    <t>FRACC. LA PAZ</t>
  </si>
  <si>
    <t>LA ALAMEDA</t>
  </si>
  <si>
    <t>LA LAGUNA</t>
  </si>
  <si>
    <t>LA OTRA BANDA</t>
  </si>
  <si>
    <t>BARRIO LA ESTACIÓN</t>
  </si>
  <si>
    <t>ZONA</t>
  </si>
  <si>
    <t>UNIDAD</t>
  </si>
  <si>
    <t>VALOR</t>
  </si>
  <si>
    <t>Ha.</t>
  </si>
  <si>
    <t>Suelo ocupado por todo tipo de construcciones fuera del área principal de influencia de exploración y explotación, destinada al servicio directo de la minería.</t>
  </si>
  <si>
    <t>M2.</t>
  </si>
  <si>
    <t>Suelo ocupado por todo tipo de construcciones colindante del área principal de influencia de exploración y explotación, destinada al servicio directo de la minería.</t>
  </si>
  <si>
    <t>TABLA DE VALORES DE SUELO RELACIONADO CON ACTIVIDADES MINERAS</t>
  </si>
  <si>
    <t>MUNICIPIO DE TEMÓSACHIC</t>
  </si>
  <si>
    <t>ESTACIONAMIENTO (DE ACERO Y/O CONCRETO)</t>
  </si>
  <si>
    <t>Ejemplos:   Riego por gravedad Propiedad Privada de primera calidad</t>
  </si>
  <si>
    <t>NOTA: EL FACTOR SE APLICA A CONSIDERACIÓN DE CADA MUNICIPIO, SI ES IGUAL, MAYOR O MENOR A LA UNIDAD, DE ACUERDO A LAS CONDICIONES DE MERCADO.</t>
  </si>
  <si>
    <t xml:space="preserve">                    Riego por Bombeo Propiedad Comunal de segunda calidad                           </t>
  </si>
  <si>
    <t xml:space="preserve">                    Pastal Propiedad Ejidal de cuarta calidad                                                                  </t>
  </si>
  <si>
    <t>DE ACUERDO A LA CALIDAD DE CADA CLASIFICACIÓN DE TIERRA, PARA COMPLEMENTAR CADA CLAVE DE VALUACIÓN RÚSTICA, SE ASIGNAN LOS SIGUIENTES DÍGITOS:  ( 0 ) Propiedad Privada,    ( 1 ) Propiedad Ejidal y ( 2 ) Propiedad Comunal.</t>
  </si>
  <si>
    <t>LAMBRINES</t>
  </si>
  <si>
    <t>CALLE OCTAVA A CALLE CUARTA</t>
  </si>
  <si>
    <t>CARRETERA MATACHÍ</t>
  </si>
  <si>
    <t>Suelo rústico dentro del perímetro de la concesión minera y/o denuncio minero.</t>
  </si>
  <si>
    <t>005 1 al 23,  0061, 13, 15, 16,  008 1y2</t>
  </si>
  <si>
    <t>005 11, 12, 17, 18, 19, 24, 25, 006 5, 6,  0071, 2, 7, 8, 9, 20, 21</t>
  </si>
  <si>
    <t>006, 14, 17, 18, 19, 20, 21, 007, 3, 4, 5, 6, 10, 11, 12, 13, 14, 15, 16, 17, 18, 19, 22, 23, 24, 25, 26, 27, 28, 29, 30 008,  3 AL 22</t>
  </si>
  <si>
    <t>TABLA DE VALORES PARA EL EJERCICIO FISCAL 2024</t>
  </si>
  <si>
    <t>FACTORES DE DEMÉRITO PARA CELDAS SOLARES.</t>
  </si>
  <si>
    <t>RANGO DE CELDAS SOLARES (PZAS.)</t>
  </si>
  <si>
    <t>FACTORES DE DEMÉRITO</t>
  </si>
  <si>
    <t>DESDE</t>
  </si>
  <si>
    <t>HASTA</t>
  </si>
  <si>
    <t>EN ADELANTE</t>
  </si>
  <si>
    <t>APLICA PARA PREDIOS URBANOS, SUBURBANOS, RÚSTICOS Y FUNDOS MINEROS</t>
  </si>
  <si>
    <t>TABLA DE VALORES PARA EJERCICIO FISCAL 2024</t>
  </si>
  <si>
    <t>FACTOR DE DEMÉRITO PARA PREDIOS RÚSTICOS</t>
  </si>
  <si>
    <t>RANGO DE SUPERFICIE (HAS)</t>
  </si>
  <si>
    <t>00-00-00.01 a 5-00-00.00</t>
  </si>
  <si>
    <t>5-00-00.01 a 10-00-00.00</t>
  </si>
  <si>
    <t>10-00-00.01 a 20-00-00.00</t>
  </si>
  <si>
    <t>20-00-00.01 a 40-00-00.00</t>
  </si>
  <si>
    <t>40-00-00.01 a 60-00-00.00</t>
  </si>
  <si>
    <t>60-00-00.01 a 100-00-00.00</t>
  </si>
  <si>
    <t xml:space="preserve">100-00-00.01 en adelante </t>
  </si>
  <si>
    <t>MUY BUENO</t>
  </si>
  <si>
    <t>NORMAL</t>
  </si>
  <si>
    <t>REGULAR</t>
  </si>
  <si>
    <t>MALO</t>
  </si>
  <si>
    <t xml:space="preserve">   TABLAS DE MÉRITOS Y DEMÉRITOS DE ROSS-HEIDECKE</t>
  </si>
  <si>
    <t>NOTA: LAS ZONAS DE VALOR PODRÁN  INTEGRARSE DE SECTORES CATASTRALES COMPLETOS O FRACCIONES DE LOS MISMOS, Y EL FACTOR DE MERCADO SERÁ LA UNIDAD.</t>
  </si>
  <si>
    <t>5, 006, 008</t>
  </si>
  <si>
    <t>5, 006, 007</t>
  </si>
  <si>
    <t>6, 007, 008</t>
  </si>
  <si>
    <t>2, 004, 009, 010</t>
  </si>
  <si>
    <t>FRACC. NIÑOS HÉROES</t>
  </si>
  <si>
    <t>NOTA: LAS ZONAS DE VALOR PODRÁN  INTEGRARSE DE SECTORES CATASTRALES COMPLETOS O FRACCIONES DE LOS MISMOS, Y EL FACTOR DE MERCADO SERÁ LA UNIDAD</t>
  </si>
  <si>
    <t>PISO CERÁMICO</t>
  </si>
  <si>
    <t>NOTA: El % de Avance de Obra en otros niveles, se tomará por separado con base 
en la tabla anterior.</t>
  </si>
  <si>
    <t>21, 22, 30</t>
  </si>
  <si>
    <t>6, 7, 5, 20, 8, 9</t>
  </si>
  <si>
    <t>6, 7, 2, 3, 8, 7, 9, 10, 11, 12, 13, 14, 15, 17, 16, 20</t>
  </si>
  <si>
    <t>1, 2, 22, 23, 21, 20, 15, 16, 
14, 13, 9, 10, 8</t>
  </si>
  <si>
    <t>17, 18, 19, 22, 23, 24, 3, 26, 28, 29, 27, 16, 11, 14, 13, 15, 10, 6, 5, 25</t>
  </si>
  <si>
    <t>3, 4, 7, 6, 5, 14, 13, 8, 15, 1, 12, 11, 15, 9, 10, 17</t>
  </si>
  <si>
    <t>002, 1 AL 47, 004 , 1 009 1 010,  1</t>
  </si>
  <si>
    <t>Suelo dentro de las áreas de influencia definidas como huellas de la exploración previa y explotación como: despalmes, tajos, caminos, accesos, excavaciones, terraplenes, jales, presas, y tepetates, en terrenos fuera de las poblaciones en zonas serranas.</t>
  </si>
  <si>
    <t>Suelo dentro de las áreas de influencia definidas como huellas de la exploración previa y explotación como: despalmes, desmontes, tajos, caminos, accesos, excavaciones terraplenes, jales, presas y tepetates, colindantes a las poblaciones en zonas urbanas.</t>
  </si>
  <si>
    <t>Suelo dentro de las áreas de influencia definidas como huellas de la exploración previa y explotación como: despalmes, desmontes, tajos, caminos, accesos, excavaciones, terraplenes, jales, presas y tepetates, inmersos en áreas urbanas de poblaciones.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</si>
</sst>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0.0"/>
    <numFmt numFmtId="166" formatCode="#,##0\ _€"/>
    <numFmt numFmtId="167" formatCode="0.0000"/>
    <numFmt numFmtId="168" formatCode="0.000"/>
    <numFmt numFmtId="169" formatCode="&quot;$&quot;#,##0.00"/>
    <numFmt numFmtId="170" formatCode="0.00000"/>
    <numFmt numFmtId="171" formatCode="[$-80A]dddd\,\ d&quot; de &quot;mmmm&quot; de &quot;yyyy"/>
    <numFmt numFmtId="172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>
        <color theme="2" tint="-0.4999699890613556"/>
      </right>
      <top style="thin">
        <color theme="2" tint="-0.4999699890613556"/>
      </top>
      <bottom style="medium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theme="2" tint="-0.4999699890613556"/>
      </bottom>
    </border>
    <border>
      <left/>
      <right style="thin">
        <color theme="2" tint="-0.4999699890613556"/>
      </right>
      <top style="medium"/>
      <bottom style="thin">
        <color theme="2" tint="-0.4999699890613556"/>
      </bottom>
    </border>
    <border>
      <left style="thin">
        <color theme="2" tint="-0.4999699890613556"/>
      </left>
      <right style="medium"/>
      <top style="medium"/>
      <bottom/>
    </border>
    <border>
      <left style="thin">
        <color theme="2" tint="-0.4999699890613556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7" fontId="4" fillId="0" borderId="10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38" fontId="4" fillId="0" borderId="10" xfId="0" applyNumberFormat="1" applyFont="1" applyFill="1" applyBorder="1" applyAlignment="1">
      <alignment horizontal="center"/>
    </xf>
    <xf numFmtId="169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4" fontId="4" fillId="0" borderId="10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44" fontId="4" fillId="0" borderId="11" xfId="49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169" fontId="5" fillId="0" borderId="10" xfId="49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/>
    </xf>
    <xf numFmtId="38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8" fontId="44" fillId="0" borderId="10" xfId="0" applyNumberFormat="1" applyFont="1" applyBorder="1" applyAlignment="1">
      <alignment horizontal="center" vertical="center"/>
    </xf>
    <xf numFmtId="38" fontId="5" fillId="0" borderId="22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4" fontId="44" fillId="0" borderId="10" xfId="49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4" fontId="44" fillId="0" borderId="11" xfId="49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44" fontId="44" fillId="0" borderId="23" xfId="49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23" xfId="52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 wrapText="1"/>
      <protection/>
    </xf>
    <xf numFmtId="0" fontId="46" fillId="0" borderId="18" xfId="52" applyFont="1" applyFill="1" applyBorder="1" applyAlignment="1">
      <alignment horizontal="center" vertical="center" wrapText="1"/>
      <protection/>
    </xf>
    <xf numFmtId="168" fontId="46" fillId="0" borderId="18" xfId="52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justify" vertical="center" wrapText="1"/>
    </xf>
    <xf numFmtId="8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8" fontId="44" fillId="0" borderId="11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4" fontId="5" fillId="0" borderId="25" xfId="49" applyFont="1" applyFill="1" applyBorder="1" applyAlignment="1">
      <alignment horizontal="center" vertical="center" wrapText="1"/>
    </xf>
    <xf numFmtId="44" fontId="5" fillId="0" borderId="29" xfId="49" applyFont="1" applyFill="1" applyBorder="1" applyAlignment="1">
      <alignment horizontal="center"/>
    </xf>
    <xf numFmtId="44" fontId="44" fillId="0" borderId="11" xfId="49" applyFont="1" applyBorder="1" applyAlignment="1">
      <alignment/>
    </xf>
    <xf numFmtId="44" fontId="44" fillId="0" borderId="10" xfId="49" applyFont="1" applyBorder="1" applyAlignment="1">
      <alignment/>
    </xf>
    <xf numFmtId="44" fontId="44" fillId="0" borderId="0" xfId="49" applyFont="1" applyBorder="1" applyAlignment="1">
      <alignment/>
    </xf>
    <xf numFmtId="44" fontId="44" fillId="0" borderId="10" xfId="49" applyFont="1" applyBorder="1" applyAlignment="1">
      <alignment horizontal="center" vertical="center"/>
    </xf>
    <xf numFmtId="44" fontId="44" fillId="0" borderId="10" xfId="49" applyFont="1" applyBorder="1" applyAlignment="1">
      <alignment horizontal="right" vertical="center"/>
    </xf>
    <xf numFmtId="44" fontId="43" fillId="0" borderId="0" xfId="49" applyFont="1" applyAlignment="1">
      <alignment/>
    </xf>
    <xf numFmtId="44" fontId="5" fillId="0" borderId="30" xfId="49" applyFont="1" applyFill="1" applyBorder="1" applyAlignment="1">
      <alignment horizontal="center"/>
    </xf>
    <xf numFmtId="44" fontId="0" fillId="0" borderId="0" xfId="49" applyFont="1" applyAlignment="1">
      <alignment/>
    </xf>
    <xf numFmtId="0" fontId="44" fillId="0" borderId="11" xfId="0" applyFont="1" applyBorder="1" applyAlignment="1">
      <alignment horizontal="center" vertical="center"/>
    </xf>
    <xf numFmtId="8" fontId="44" fillId="0" borderId="11" xfId="0" applyNumberFormat="1" applyFont="1" applyBorder="1" applyAlignment="1">
      <alignment horizontal="center" vertical="center"/>
    </xf>
    <xf numFmtId="38" fontId="5" fillId="0" borderId="31" xfId="0" applyNumberFormat="1" applyFont="1" applyFill="1" applyBorder="1" applyAlignment="1">
      <alignment horizontal="center"/>
    </xf>
    <xf numFmtId="38" fontId="5" fillId="0" borderId="3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38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/>
    </xf>
    <xf numFmtId="44" fontId="5" fillId="0" borderId="31" xfId="49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/>
      <protection/>
    </xf>
    <xf numFmtId="2" fontId="4" fillId="0" borderId="10" xfId="52" applyNumberFormat="1" applyFont="1" applyBorder="1" applyAlignment="1">
      <alignment horizontal="center" wrapText="1"/>
      <protection/>
    </xf>
    <xf numFmtId="168" fontId="4" fillId="0" borderId="10" xfId="52" applyNumberFormat="1" applyFont="1" applyBorder="1" applyAlignment="1">
      <alignment horizontal="center" wrapText="1"/>
      <protection/>
    </xf>
    <xf numFmtId="0" fontId="4" fillId="0" borderId="11" xfId="52" applyFont="1" applyBorder="1">
      <alignment/>
      <protection/>
    </xf>
    <xf numFmtId="167" fontId="4" fillId="0" borderId="11" xfId="52" applyNumberFormat="1" applyFont="1" applyBorder="1" applyAlignment="1">
      <alignment horizontal="centerContinuous"/>
      <protection/>
    </xf>
    <xf numFmtId="0" fontId="4" fillId="0" borderId="11" xfId="52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left" vertical="center" wrapText="1"/>
    </xf>
    <xf numFmtId="3" fontId="44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10" fontId="44" fillId="0" borderId="11" xfId="0" applyNumberFormat="1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49" fontId="7" fillId="0" borderId="36" xfId="0" applyNumberFormat="1" applyFont="1" applyFill="1" applyBorder="1" applyAlignment="1">
      <alignment horizontal="center" vertical="center" wrapText="1"/>
    </xf>
    <xf numFmtId="0" fontId="5" fillId="0" borderId="21" xfId="52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40" xfId="52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26" xfId="52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top"/>
      <protection/>
    </xf>
    <xf numFmtId="0" fontId="6" fillId="0" borderId="41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49" fontId="5" fillId="0" borderId="46" xfId="52" applyNumberFormat="1" applyFont="1" applyFill="1" applyBorder="1" applyAlignment="1">
      <alignment horizontal="center" vertical="center" wrapText="1"/>
      <protection/>
    </xf>
    <xf numFmtId="49" fontId="7" fillId="0" borderId="4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5" fillId="0" borderId="20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5" fillId="0" borderId="2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5" fillId="34" borderId="21" xfId="52" applyFont="1" applyFill="1" applyBorder="1" applyAlignment="1">
      <alignment horizontal="center"/>
      <protection/>
    </xf>
    <xf numFmtId="0" fontId="5" fillId="34" borderId="12" xfId="52" applyFont="1" applyFill="1" applyBorder="1" applyAlignment="1">
      <alignment horizontal="center"/>
      <protection/>
    </xf>
    <xf numFmtId="0" fontId="5" fillId="34" borderId="25" xfId="52" applyFont="1" applyFill="1" applyBorder="1" applyAlignment="1">
      <alignment horizontal="center"/>
      <protection/>
    </xf>
    <xf numFmtId="0" fontId="5" fillId="34" borderId="40" xfId="52" applyFont="1" applyFill="1" applyBorder="1" applyAlignment="1">
      <alignment horizontal="center" vertical="top"/>
      <protection/>
    </xf>
    <xf numFmtId="0" fontId="5" fillId="34" borderId="41" xfId="52" applyFont="1" applyFill="1" applyBorder="1" applyAlignment="1">
      <alignment horizontal="center" vertical="top"/>
      <protection/>
    </xf>
    <xf numFmtId="0" fontId="5" fillId="34" borderId="28" xfId="52" applyFont="1" applyFill="1" applyBorder="1" applyAlignment="1">
      <alignment horizontal="center" vertical="top"/>
      <protection/>
    </xf>
    <xf numFmtId="0" fontId="5" fillId="34" borderId="66" xfId="52" applyFont="1" applyFill="1" applyBorder="1" applyAlignment="1">
      <alignment horizontal="center" vertical="center"/>
      <protection/>
    </xf>
    <xf numFmtId="0" fontId="5" fillId="34" borderId="32" xfId="52" applyFont="1" applyFill="1" applyBorder="1" applyAlignment="1">
      <alignment horizontal="center" vertical="center"/>
      <protection/>
    </xf>
    <xf numFmtId="0" fontId="5" fillId="34" borderId="24" xfId="52" applyFont="1" applyFill="1" applyBorder="1" applyAlignment="1">
      <alignment horizontal="center" vertical="center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34" borderId="15" xfId="52" applyFont="1" applyFill="1" applyBorder="1" applyAlignment="1">
      <alignment horizontal="center" vertical="center"/>
      <protection/>
    </xf>
    <xf numFmtId="0" fontId="5" fillId="34" borderId="16" xfId="52" applyFont="1" applyFill="1" applyBorder="1" applyAlignment="1">
      <alignment horizontal="center" vertical="center"/>
      <protection/>
    </xf>
    <xf numFmtId="0" fontId="5" fillId="34" borderId="67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vertical="center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3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8" fontId="4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6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4" fillId="0" borderId="38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justify" vertical="center" wrapText="1"/>
    </xf>
    <xf numFmtId="0" fontId="5" fillId="0" borderId="56" xfId="0" applyFont="1" applyFill="1" applyBorder="1" applyAlignment="1">
      <alignment horizontal="center" textRotation="90"/>
    </xf>
    <xf numFmtId="0" fontId="5" fillId="0" borderId="57" xfId="0" applyFont="1" applyFill="1" applyBorder="1" applyAlignment="1">
      <alignment horizontal="center" textRotation="90"/>
    </xf>
    <xf numFmtId="0" fontId="5" fillId="0" borderId="42" xfId="0" applyFont="1" applyFill="1" applyBorder="1" applyAlignment="1">
      <alignment horizontal="center" textRotation="90"/>
    </xf>
    <xf numFmtId="0" fontId="5" fillId="0" borderId="48" xfId="0" applyFont="1" applyFill="1" applyBorder="1" applyAlignment="1">
      <alignment horizontal="center" textRotation="90"/>
    </xf>
    <xf numFmtId="49" fontId="5" fillId="0" borderId="44" xfId="0" applyNumberFormat="1" applyFont="1" applyFill="1" applyBorder="1" applyAlignment="1">
      <alignment horizontal="center" vertical="center" textRotation="90" wrapText="1"/>
    </xf>
    <xf numFmtId="49" fontId="5" fillId="0" borderId="49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5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46" fillId="0" borderId="66" xfId="52" applyFont="1" applyFill="1" applyBorder="1" applyAlignment="1">
      <alignment horizontal="center"/>
      <protection/>
    </xf>
    <xf numFmtId="0" fontId="46" fillId="0" borderId="32" xfId="52" applyFont="1" applyFill="1" applyBorder="1" applyAlignment="1">
      <alignment horizontal="center"/>
      <protection/>
    </xf>
    <xf numFmtId="0" fontId="46" fillId="0" borderId="24" xfId="52" applyFont="1" applyFill="1" applyBorder="1" applyAlignment="1">
      <alignment horizontal="center"/>
      <protection/>
    </xf>
    <xf numFmtId="0" fontId="46" fillId="0" borderId="21" xfId="52" applyFont="1" applyFill="1" applyBorder="1" applyAlignment="1">
      <alignment horizontal="center"/>
      <protection/>
    </xf>
    <xf numFmtId="0" fontId="46" fillId="0" borderId="12" xfId="52" applyFont="1" applyFill="1" applyBorder="1" applyAlignment="1">
      <alignment horizontal="center"/>
      <protection/>
    </xf>
    <xf numFmtId="0" fontId="46" fillId="0" borderId="25" xfId="52" applyFont="1" applyFill="1" applyBorder="1" applyAlignment="1">
      <alignment horizontal="center"/>
      <protection/>
    </xf>
    <xf numFmtId="0" fontId="46" fillId="0" borderId="40" xfId="52" applyFont="1" applyFill="1" applyBorder="1" applyAlignment="1">
      <alignment horizontal="center" vertical="center" wrapText="1"/>
      <protection/>
    </xf>
    <xf numFmtId="0" fontId="46" fillId="0" borderId="41" xfId="52" applyFont="1" applyFill="1" applyBorder="1" applyAlignment="1">
      <alignment horizontal="center" vertical="center" wrapText="1"/>
      <protection/>
    </xf>
    <xf numFmtId="0" fontId="46" fillId="0" borderId="28" xfId="52" applyFont="1" applyFill="1" applyBorder="1" applyAlignment="1">
      <alignment horizontal="center" vertical="center" wrapText="1"/>
      <protection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2" fontId="46" fillId="33" borderId="73" xfId="0" applyNumberFormat="1" applyFont="1" applyFill="1" applyBorder="1" applyAlignment="1">
      <alignment horizontal="center" vertical="center" wrapText="1"/>
    </xf>
    <xf numFmtId="2" fontId="46" fillId="33" borderId="74" xfId="0" applyNumberFormat="1" applyFont="1" applyFill="1" applyBorder="1" applyAlignment="1">
      <alignment horizontal="center" vertical="center" wrapText="1"/>
    </xf>
    <xf numFmtId="2" fontId="46" fillId="33" borderId="75" xfId="0" applyNumberFormat="1" applyFont="1" applyFill="1" applyBorder="1" applyAlignment="1">
      <alignment horizontal="center" vertical="center" wrapText="1"/>
    </xf>
    <xf numFmtId="2" fontId="46" fillId="33" borderId="76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1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11.421875" defaultRowHeight="15"/>
  <cols>
    <col min="1" max="1" width="15.421875" style="2" customWidth="1"/>
    <col min="2" max="2" width="20.140625" style="2" customWidth="1"/>
    <col min="3" max="3" width="19.57421875" style="2" customWidth="1"/>
    <col min="4" max="4" width="18.28125" style="2" customWidth="1"/>
    <col min="5" max="5" width="15.00390625" style="4" customWidth="1"/>
    <col min="6" max="16384" width="11.421875" style="2" customWidth="1"/>
  </cols>
  <sheetData>
    <row r="1" spans="1:5" ht="19.5" customHeight="1">
      <c r="A1" s="140" t="s">
        <v>72</v>
      </c>
      <c r="B1" s="141"/>
      <c r="C1" s="141"/>
      <c r="D1" s="141"/>
      <c r="E1" s="142"/>
    </row>
    <row r="2" spans="1:5" s="3" customFormat="1" ht="19.5" customHeight="1" thickBot="1">
      <c r="A2" s="143" t="s">
        <v>168</v>
      </c>
      <c r="B2" s="144"/>
      <c r="C2" s="144"/>
      <c r="D2" s="144"/>
      <c r="E2" s="145"/>
    </row>
    <row r="3" spans="1:5" s="3" customFormat="1" ht="21" customHeight="1" thickBot="1">
      <c r="A3" s="146" t="s">
        <v>32</v>
      </c>
      <c r="B3" s="147"/>
      <c r="C3" s="147"/>
      <c r="D3" s="147"/>
      <c r="E3" s="148"/>
    </row>
    <row r="4" spans="1:5" s="3" customFormat="1" ht="16.5">
      <c r="A4" s="150" t="s">
        <v>68</v>
      </c>
      <c r="B4" s="150" t="s">
        <v>67</v>
      </c>
      <c r="C4" s="138" t="s">
        <v>0</v>
      </c>
      <c r="D4" s="138" t="s">
        <v>120</v>
      </c>
      <c r="E4" s="138" t="s">
        <v>69</v>
      </c>
    </row>
    <row r="5" spans="1:5" s="3" customFormat="1" ht="29.25" customHeight="1" thickBot="1">
      <c r="A5" s="151"/>
      <c r="B5" s="151"/>
      <c r="C5" s="149"/>
      <c r="D5" s="149"/>
      <c r="E5" s="139"/>
    </row>
    <row r="6" spans="1:5" ht="39" customHeight="1">
      <c r="A6" s="53">
        <v>1</v>
      </c>
      <c r="B6" s="115" t="s">
        <v>192</v>
      </c>
      <c r="C6" s="53" t="s">
        <v>165</v>
      </c>
      <c r="D6" s="53" t="s">
        <v>119</v>
      </c>
      <c r="E6" s="54">
        <v>120</v>
      </c>
    </row>
    <row r="7" spans="1:5" ht="49.5" customHeight="1">
      <c r="A7" s="59">
        <v>2</v>
      </c>
      <c r="B7" s="116" t="s">
        <v>193</v>
      </c>
      <c r="C7" s="106" t="s">
        <v>166</v>
      </c>
      <c r="D7" s="61" t="s">
        <v>119</v>
      </c>
      <c r="E7" s="52">
        <v>90</v>
      </c>
    </row>
    <row r="8" spans="1:5" ht="93" customHeight="1">
      <c r="A8" s="59">
        <v>3</v>
      </c>
      <c r="B8" s="116" t="s">
        <v>194</v>
      </c>
      <c r="C8" s="106" t="s">
        <v>167</v>
      </c>
      <c r="D8" s="61" t="s">
        <v>119</v>
      </c>
      <c r="E8" s="52">
        <v>60</v>
      </c>
    </row>
    <row r="9" spans="1:5" ht="34.5" customHeight="1">
      <c r="A9" s="55">
        <v>4</v>
      </c>
      <c r="B9" s="117" t="s">
        <v>195</v>
      </c>
      <c r="C9" s="56" t="s">
        <v>206</v>
      </c>
      <c r="D9" s="56" t="s">
        <v>119</v>
      </c>
      <c r="E9" s="57">
        <v>19</v>
      </c>
    </row>
    <row r="10" spans="1:5" ht="25.5" customHeight="1">
      <c r="A10" s="132" t="s">
        <v>191</v>
      </c>
      <c r="B10" s="133"/>
      <c r="C10" s="133"/>
      <c r="D10" s="133"/>
      <c r="E10" s="134"/>
    </row>
    <row r="11" spans="1:5" ht="14.25" customHeight="1">
      <c r="A11" s="135"/>
      <c r="B11" s="136"/>
      <c r="C11" s="136"/>
      <c r="D11" s="136"/>
      <c r="E11" s="137"/>
    </row>
  </sheetData>
  <sheetProtection/>
  <mergeCells count="9">
    <mergeCell ref="A10:E11"/>
    <mergeCell ref="E4:E5"/>
    <mergeCell ref="A1:E1"/>
    <mergeCell ref="A2:E2"/>
    <mergeCell ref="A3:E3"/>
    <mergeCell ref="C4:C5"/>
    <mergeCell ref="D4:D5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view="pageBreakPreview" zoomScale="110" zoomScaleSheetLayoutView="110" zoomScalePageLayoutView="0" workbookViewId="0" topLeftCell="A16">
      <selection activeCell="A10" sqref="A10:E11"/>
    </sheetView>
  </sheetViews>
  <sheetFormatPr defaultColWidth="11.421875" defaultRowHeight="15"/>
  <cols>
    <col min="1" max="1" width="5.28125" style="0" customWidth="1"/>
    <col min="2" max="2" width="5.7109375" style="0" customWidth="1"/>
    <col min="3" max="3" width="4.8515625" style="0" customWidth="1"/>
    <col min="4" max="4" width="4.7109375" style="0" customWidth="1"/>
    <col min="5" max="5" width="24.00390625" style="0" customWidth="1"/>
    <col min="7" max="7" width="10.421875" style="0" customWidth="1"/>
    <col min="8" max="8" width="10.8515625" style="0" customWidth="1"/>
    <col min="9" max="9" width="14.421875" style="0" customWidth="1"/>
  </cols>
  <sheetData>
    <row r="1" spans="1:9" ht="19.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5"/>
    </row>
    <row r="2" spans="1:9" ht="19.5" customHeight="1" thickBot="1">
      <c r="A2" s="186" t="s">
        <v>168</v>
      </c>
      <c r="B2" s="278"/>
      <c r="C2" s="278"/>
      <c r="D2" s="278"/>
      <c r="E2" s="278"/>
      <c r="F2" s="278"/>
      <c r="G2" s="278"/>
      <c r="H2" s="278"/>
      <c r="I2" s="279"/>
    </row>
    <row r="3" spans="1:9" ht="21" customHeight="1">
      <c r="A3" s="291" t="s">
        <v>41</v>
      </c>
      <c r="B3" s="280" t="s">
        <v>22</v>
      </c>
      <c r="C3" s="192" t="s">
        <v>21</v>
      </c>
      <c r="D3" s="192" t="s">
        <v>1</v>
      </c>
      <c r="E3" s="285"/>
      <c r="F3" s="286"/>
      <c r="G3" s="286"/>
      <c r="H3" s="286"/>
      <c r="I3" s="287"/>
    </row>
    <row r="4" spans="1:9" ht="15">
      <c r="A4" s="292"/>
      <c r="B4" s="281"/>
      <c r="C4" s="193"/>
      <c r="D4" s="193"/>
      <c r="E4" s="282" t="s">
        <v>39</v>
      </c>
      <c r="F4" s="282"/>
      <c r="G4" s="282"/>
      <c r="H4" s="282"/>
      <c r="I4" s="283"/>
    </row>
    <row r="5" spans="1:9" ht="15">
      <c r="A5" s="292"/>
      <c r="B5" s="281"/>
      <c r="C5" s="193"/>
      <c r="D5" s="193"/>
      <c r="E5" s="282" t="s">
        <v>40</v>
      </c>
      <c r="F5" s="282"/>
      <c r="G5" s="282"/>
      <c r="H5" s="282"/>
      <c r="I5" s="283"/>
    </row>
    <row r="6" spans="1:9" ht="21" customHeight="1" thickBot="1">
      <c r="A6" s="292"/>
      <c r="B6" s="281"/>
      <c r="C6" s="193"/>
      <c r="D6" s="193"/>
      <c r="E6" s="282"/>
      <c r="F6" s="282"/>
      <c r="G6" s="282"/>
      <c r="H6" s="282"/>
      <c r="I6" s="283"/>
    </row>
    <row r="7" spans="1:9" ht="33" customHeight="1" thickBot="1">
      <c r="A7" s="204" t="s">
        <v>5</v>
      </c>
      <c r="B7" s="250"/>
      <c r="C7" s="250"/>
      <c r="D7" s="250"/>
      <c r="E7" s="38" t="s">
        <v>41</v>
      </c>
      <c r="F7" s="39" t="s">
        <v>22</v>
      </c>
      <c r="G7" s="38" t="s">
        <v>21</v>
      </c>
      <c r="H7" s="40" t="s">
        <v>23</v>
      </c>
      <c r="I7" s="41" t="s">
        <v>45</v>
      </c>
    </row>
    <row r="8" spans="1:9" ht="15">
      <c r="A8" s="14">
        <v>1</v>
      </c>
      <c r="B8" s="14">
        <v>1</v>
      </c>
      <c r="C8" s="14">
        <v>1</v>
      </c>
      <c r="D8" s="14">
        <v>1</v>
      </c>
      <c r="E8" s="14" t="s">
        <v>24</v>
      </c>
      <c r="F8" s="14" t="s">
        <v>30</v>
      </c>
      <c r="G8" s="24">
        <v>1</v>
      </c>
      <c r="H8" s="25">
        <v>1</v>
      </c>
      <c r="I8" s="20">
        <v>52802</v>
      </c>
    </row>
    <row r="9" spans="1:9" ht="15">
      <c r="A9" s="14">
        <v>1</v>
      </c>
      <c r="B9" s="14">
        <v>1</v>
      </c>
      <c r="C9" s="14">
        <v>2</v>
      </c>
      <c r="D9" s="14">
        <v>1</v>
      </c>
      <c r="E9" s="14" t="s">
        <v>24</v>
      </c>
      <c r="F9" s="14" t="s">
        <v>30</v>
      </c>
      <c r="G9" s="24">
        <v>2</v>
      </c>
      <c r="H9" s="25">
        <v>1</v>
      </c>
      <c r="I9" s="20">
        <v>39636</v>
      </c>
    </row>
    <row r="10" spans="1:9" ht="15">
      <c r="A10" s="14">
        <v>1</v>
      </c>
      <c r="B10" s="14">
        <v>1</v>
      </c>
      <c r="C10" s="14">
        <v>3</v>
      </c>
      <c r="D10" s="14">
        <v>1</v>
      </c>
      <c r="E10" s="14" t="s">
        <v>24</v>
      </c>
      <c r="F10" s="14" t="s">
        <v>30</v>
      </c>
      <c r="G10" s="24">
        <v>3</v>
      </c>
      <c r="H10" s="25">
        <v>1</v>
      </c>
      <c r="I10" s="20">
        <v>19953</v>
      </c>
    </row>
    <row r="11" spans="1:9" ht="15">
      <c r="A11" s="14">
        <v>1</v>
      </c>
      <c r="B11" s="14">
        <v>1</v>
      </c>
      <c r="C11" s="14">
        <v>4</v>
      </c>
      <c r="D11" s="14">
        <v>1</v>
      </c>
      <c r="E11" s="14" t="s">
        <v>24</v>
      </c>
      <c r="F11" s="14" t="s">
        <v>30</v>
      </c>
      <c r="G11" s="24">
        <v>4</v>
      </c>
      <c r="H11" s="25">
        <v>1</v>
      </c>
      <c r="I11" s="20">
        <v>9149</v>
      </c>
    </row>
    <row r="12" spans="1:9" ht="9.75" customHeight="1">
      <c r="A12" s="269"/>
      <c r="B12" s="269"/>
      <c r="C12" s="269"/>
      <c r="D12" s="269"/>
      <c r="E12" s="269"/>
      <c r="F12" s="269"/>
      <c r="G12" s="269"/>
      <c r="H12" s="269"/>
      <c r="I12" s="269"/>
    </row>
    <row r="13" spans="1:9" ht="15">
      <c r="A13" s="14">
        <v>2</v>
      </c>
      <c r="B13" s="14">
        <v>1</v>
      </c>
      <c r="C13" s="14">
        <v>1</v>
      </c>
      <c r="D13" s="14">
        <v>1</v>
      </c>
      <c r="E13" s="14" t="s">
        <v>26</v>
      </c>
      <c r="F13" s="14" t="s">
        <v>30</v>
      </c>
      <c r="G13" s="24">
        <v>1</v>
      </c>
      <c r="H13" s="25">
        <v>1</v>
      </c>
      <c r="I13" s="20">
        <v>40363</v>
      </c>
    </row>
    <row r="14" spans="1:9" ht="15">
      <c r="A14" s="14">
        <v>2</v>
      </c>
      <c r="B14" s="14">
        <v>1</v>
      </c>
      <c r="C14" s="14">
        <v>2</v>
      </c>
      <c r="D14" s="14">
        <v>1</v>
      </c>
      <c r="E14" s="14" t="s">
        <v>26</v>
      </c>
      <c r="F14" s="14" t="s">
        <v>30</v>
      </c>
      <c r="G14" s="24">
        <v>2</v>
      </c>
      <c r="H14" s="25">
        <v>1</v>
      </c>
      <c r="I14" s="20">
        <v>28294</v>
      </c>
    </row>
    <row r="15" spans="1:9" ht="15">
      <c r="A15" s="14">
        <v>2</v>
      </c>
      <c r="B15" s="14">
        <v>1</v>
      </c>
      <c r="C15" s="14">
        <v>3</v>
      </c>
      <c r="D15" s="14">
        <v>1</v>
      </c>
      <c r="E15" s="14" t="s">
        <v>26</v>
      </c>
      <c r="F15" s="14" t="s">
        <v>30</v>
      </c>
      <c r="G15" s="24">
        <v>3</v>
      </c>
      <c r="H15" s="25">
        <v>1</v>
      </c>
      <c r="I15" s="20">
        <v>12760</v>
      </c>
    </row>
    <row r="16" spans="1:9" ht="15">
      <c r="A16" s="14">
        <v>2</v>
      </c>
      <c r="B16" s="14">
        <v>1</v>
      </c>
      <c r="C16" s="14">
        <v>4</v>
      </c>
      <c r="D16" s="14">
        <v>1</v>
      </c>
      <c r="E16" s="14" t="s">
        <v>26</v>
      </c>
      <c r="F16" s="14" t="s">
        <v>30</v>
      </c>
      <c r="G16" s="24">
        <v>4</v>
      </c>
      <c r="H16" s="25">
        <v>1</v>
      </c>
      <c r="I16" s="20">
        <v>6685</v>
      </c>
    </row>
    <row r="17" spans="1:9" ht="9.75" customHeight="1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5">
      <c r="A18" s="14">
        <v>3</v>
      </c>
      <c r="B18" s="14">
        <v>1</v>
      </c>
      <c r="C18" s="14">
        <v>1</v>
      </c>
      <c r="D18" s="14">
        <v>1</v>
      </c>
      <c r="E18" s="15" t="s">
        <v>42</v>
      </c>
      <c r="F18" s="14" t="s">
        <v>30</v>
      </c>
      <c r="G18" s="15">
        <v>1</v>
      </c>
      <c r="H18" s="25">
        <v>1</v>
      </c>
      <c r="I18" s="20">
        <v>20450</v>
      </c>
    </row>
    <row r="19" spans="1:9" ht="15">
      <c r="A19" s="14">
        <v>3</v>
      </c>
      <c r="B19" s="14">
        <v>1</v>
      </c>
      <c r="C19" s="14">
        <v>2</v>
      </c>
      <c r="D19" s="14">
        <v>1</v>
      </c>
      <c r="E19" s="15" t="s">
        <v>42</v>
      </c>
      <c r="F19" s="14" t="s">
        <v>30</v>
      </c>
      <c r="G19" s="15">
        <v>2</v>
      </c>
      <c r="H19" s="25">
        <v>1</v>
      </c>
      <c r="I19" s="20">
        <v>17972</v>
      </c>
    </row>
    <row r="20" spans="1:9" ht="15">
      <c r="A20" s="14">
        <v>3</v>
      </c>
      <c r="B20" s="14">
        <v>1</v>
      </c>
      <c r="C20" s="14">
        <v>3</v>
      </c>
      <c r="D20" s="14">
        <v>1</v>
      </c>
      <c r="E20" s="15" t="s">
        <v>42</v>
      </c>
      <c r="F20" s="14" t="s">
        <v>30</v>
      </c>
      <c r="G20" s="15">
        <v>3</v>
      </c>
      <c r="H20" s="25">
        <v>1</v>
      </c>
      <c r="I20" s="20">
        <v>17972</v>
      </c>
    </row>
    <row r="21" spans="1:9" ht="9" customHeight="1">
      <c r="A21" s="269"/>
      <c r="B21" s="269"/>
      <c r="C21" s="269"/>
      <c r="D21" s="269"/>
      <c r="E21" s="269"/>
      <c r="F21" s="269"/>
      <c r="G21" s="269"/>
      <c r="H21" s="269"/>
      <c r="I21" s="269"/>
    </row>
    <row r="22" spans="1:9" ht="15">
      <c r="A22" s="14">
        <v>5</v>
      </c>
      <c r="B22" s="14">
        <v>1</v>
      </c>
      <c r="C22" s="14">
        <v>1</v>
      </c>
      <c r="D22" s="14">
        <v>1</v>
      </c>
      <c r="E22" s="15" t="s">
        <v>43</v>
      </c>
      <c r="F22" s="14" t="s">
        <v>30</v>
      </c>
      <c r="G22" s="15">
        <v>1</v>
      </c>
      <c r="H22" s="25">
        <v>1</v>
      </c>
      <c r="I22" s="20">
        <v>27578</v>
      </c>
    </row>
    <row r="23" spans="1:9" ht="15">
      <c r="A23" s="14">
        <v>5</v>
      </c>
      <c r="B23" s="14">
        <v>1</v>
      </c>
      <c r="C23" s="14">
        <v>2</v>
      </c>
      <c r="D23" s="14">
        <v>1</v>
      </c>
      <c r="E23" s="15" t="s">
        <v>43</v>
      </c>
      <c r="F23" s="14" t="s">
        <v>30</v>
      </c>
      <c r="G23" s="15">
        <v>2</v>
      </c>
      <c r="H23" s="25">
        <v>1</v>
      </c>
      <c r="I23" s="20">
        <v>27578</v>
      </c>
    </row>
    <row r="24" spans="1:9" ht="15">
      <c r="A24" s="14">
        <v>5</v>
      </c>
      <c r="B24" s="14">
        <v>1</v>
      </c>
      <c r="C24" s="14">
        <v>3</v>
      </c>
      <c r="D24" s="14">
        <v>1</v>
      </c>
      <c r="E24" s="15" t="s">
        <v>43</v>
      </c>
      <c r="F24" s="14" t="s">
        <v>30</v>
      </c>
      <c r="G24" s="15">
        <v>3</v>
      </c>
      <c r="H24" s="25">
        <v>1</v>
      </c>
      <c r="I24" s="20">
        <v>27578</v>
      </c>
    </row>
    <row r="25" spans="1:9" ht="10.5" customHeight="1">
      <c r="A25" s="185" t="s">
        <v>73</v>
      </c>
      <c r="B25" s="185"/>
      <c r="C25" s="185"/>
      <c r="D25" s="185"/>
      <c r="E25" s="185"/>
      <c r="F25" s="185"/>
      <c r="G25" s="185"/>
      <c r="H25" s="185"/>
      <c r="I25" s="185"/>
    </row>
    <row r="26" spans="1:9" ht="15">
      <c r="A26" s="14">
        <v>7</v>
      </c>
      <c r="B26" s="14">
        <v>1</v>
      </c>
      <c r="C26" s="14">
        <v>1</v>
      </c>
      <c r="D26" s="14">
        <v>1</v>
      </c>
      <c r="E26" s="15" t="s">
        <v>27</v>
      </c>
      <c r="F26" s="14" t="s">
        <v>30</v>
      </c>
      <c r="G26" s="15">
        <v>1</v>
      </c>
      <c r="H26" s="25">
        <v>1</v>
      </c>
      <c r="I26" s="20">
        <v>7319</v>
      </c>
    </row>
    <row r="27" spans="1:9" ht="15">
      <c r="A27" s="14">
        <v>7</v>
      </c>
      <c r="B27" s="14">
        <v>1</v>
      </c>
      <c r="C27" s="14">
        <v>2</v>
      </c>
      <c r="D27" s="14">
        <v>1</v>
      </c>
      <c r="E27" s="15" t="s">
        <v>27</v>
      </c>
      <c r="F27" s="14" t="s">
        <v>30</v>
      </c>
      <c r="G27" s="15">
        <v>2</v>
      </c>
      <c r="H27" s="25">
        <v>1</v>
      </c>
      <c r="I27" s="20">
        <v>5855</v>
      </c>
    </row>
    <row r="28" spans="1:9" ht="15">
      <c r="A28" s="14">
        <v>7</v>
      </c>
      <c r="B28" s="14">
        <v>1</v>
      </c>
      <c r="C28" s="14">
        <v>3</v>
      </c>
      <c r="D28" s="14">
        <v>1</v>
      </c>
      <c r="E28" s="15" t="s">
        <v>27</v>
      </c>
      <c r="F28" s="14" t="s">
        <v>30</v>
      </c>
      <c r="G28" s="15">
        <v>3</v>
      </c>
      <c r="H28" s="25">
        <v>1</v>
      </c>
      <c r="I28" s="20">
        <v>4684</v>
      </c>
    </row>
    <row r="29" spans="1:9" ht="15">
      <c r="A29" s="14">
        <v>7</v>
      </c>
      <c r="B29" s="14">
        <v>1</v>
      </c>
      <c r="C29" s="14">
        <v>4</v>
      </c>
      <c r="D29" s="14">
        <v>1</v>
      </c>
      <c r="E29" s="15" t="s">
        <v>27</v>
      </c>
      <c r="F29" s="14" t="s">
        <v>30</v>
      </c>
      <c r="G29" s="15">
        <v>4</v>
      </c>
      <c r="H29" s="25">
        <v>1</v>
      </c>
      <c r="I29" s="20">
        <v>3747</v>
      </c>
    </row>
    <row r="30" spans="1:9" ht="8.25" customHeight="1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ht="15">
      <c r="A31" s="14">
        <v>8</v>
      </c>
      <c r="B31" s="14">
        <v>1</v>
      </c>
      <c r="C31" s="14">
        <v>1</v>
      </c>
      <c r="D31" s="14">
        <v>1</v>
      </c>
      <c r="E31" s="15" t="s">
        <v>28</v>
      </c>
      <c r="F31" s="14" t="s">
        <v>30</v>
      </c>
      <c r="G31" s="15">
        <v>1</v>
      </c>
      <c r="H31" s="16">
        <v>1</v>
      </c>
      <c r="I31" s="20">
        <v>916</v>
      </c>
    </row>
    <row r="32" spans="1:9" ht="15">
      <c r="A32" s="14">
        <v>8</v>
      </c>
      <c r="B32" s="14">
        <v>1</v>
      </c>
      <c r="C32" s="14">
        <v>2</v>
      </c>
      <c r="D32" s="14">
        <v>1</v>
      </c>
      <c r="E32" s="15" t="s">
        <v>28</v>
      </c>
      <c r="F32" s="14" t="s">
        <v>30</v>
      </c>
      <c r="G32" s="15">
        <v>2</v>
      </c>
      <c r="H32" s="16">
        <v>1</v>
      </c>
      <c r="I32" s="20">
        <v>749</v>
      </c>
    </row>
    <row r="33" spans="1:9" ht="15">
      <c r="A33" s="14">
        <v>8</v>
      </c>
      <c r="B33" s="14">
        <v>1</v>
      </c>
      <c r="C33" s="14">
        <v>3</v>
      </c>
      <c r="D33" s="14">
        <v>1</v>
      </c>
      <c r="E33" s="15" t="s">
        <v>28</v>
      </c>
      <c r="F33" s="14" t="s">
        <v>30</v>
      </c>
      <c r="G33" s="15">
        <v>3</v>
      </c>
      <c r="H33" s="16">
        <v>1</v>
      </c>
      <c r="I33" s="20">
        <v>650</v>
      </c>
    </row>
    <row r="34" spans="1:9" ht="15">
      <c r="A34" s="14">
        <v>8</v>
      </c>
      <c r="B34" s="14">
        <v>1</v>
      </c>
      <c r="C34" s="14">
        <v>5</v>
      </c>
      <c r="D34" s="14">
        <v>1</v>
      </c>
      <c r="E34" s="15" t="s">
        <v>28</v>
      </c>
      <c r="F34" s="14" t="s">
        <v>30</v>
      </c>
      <c r="G34" s="15">
        <v>4</v>
      </c>
      <c r="H34" s="16">
        <v>1</v>
      </c>
      <c r="I34" s="20">
        <v>230</v>
      </c>
    </row>
    <row r="35" spans="1:9" ht="10.5" customHeight="1">
      <c r="A35" s="269"/>
      <c r="B35" s="269"/>
      <c r="C35" s="269"/>
      <c r="D35" s="269"/>
      <c r="E35" s="269"/>
      <c r="F35" s="269"/>
      <c r="G35" s="269"/>
      <c r="H35" s="269"/>
      <c r="I35" s="269"/>
    </row>
    <row r="36" spans="1:9" ht="15">
      <c r="A36" s="14">
        <v>9</v>
      </c>
      <c r="B36" s="14">
        <v>1</v>
      </c>
      <c r="C36" s="14">
        <v>1</v>
      </c>
      <c r="D36" s="14">
        <v>1</v>
      </c>
      <c r="E36" s="15" t="s">
        <v>29</v>
      </c>
      <c r="F36" s="14" t="s">
        <v>30</v>
      </c>
      <c r="G36" s="15">
        <v>1</v>
      </c>
      <c r="H36" s="16">
        <v>1</v>
      </c>
      <c r="I36" s="20">
        <v>915</v>
      </c>
    </row>
    <row r="37" spans="1:9" ht="15">
      <c r="A37" s="14">
        <v>9</v>
      </c>
      <c r="B37" s="14">
        <v>1</v>
      </c>
      <c r="C37" s="14">
        <v>2</v>
      </c>
      <c r="D37" s="14">
        <v>1</v>
      </c>
      <c r="E37" s="15" t="s">
        <v>29</v>
      </c>
      <c r="F37" s="14" t="s">
        <v>30</v>
      </c>
      <c r="G37" s="15">
        <v>2</v>
      </c>
      <c r="H37" s="16">
        <v>1</v>
      </c>
      <c r="I37" s="20">
        <v>846</v>
      </c>
    </row>
    <row r="38" spans="1:9" ht="15">
      <c r="A38" s="14">
        <v>9</v>
      </c>
      <c r="B38" s="14">
        <v>1</v>
      </c>
      <c r="C38" s="14">
        <v>3</v>
      </c>
      <c r="D38" s="14">
        <v>1</v>
      </c>
      <c r="E38" s="15" t="s">
        <v>29</v>
      </c>
      <c r="F38" s="14" t="s">
        <v>30</v>
      </c>
      <c r="G38" s="15">
        <v>3</v>
      </c>
      <c r="H38" s="16">
        <v>1</v>
      </c>
      <c r="I38" s="20">
        <v>714</v>
      </c>
    </row>
    <row r="39" spans="1:9" ht="15">
      <c r="A39" s="14">
        <v>9</v>
      </c>
      <c r="B39" s="14">
        <v>1</v>
      </c>
      <c r="C39" s="14">
        <v>4</v>
      </c>
      <c r="D39" s="14">
        <v>1</v>
      </c>
      <c r="E39" s="15" t="s">
        <v>29</v>
      </c>
      <c r="F39" s="14" t="s">
        <v>30</v>
      </c>
      <c r="G39" s="15">
        <v>4</v>
      </c>
      <c r="H39" s="16">
        <v>1</v>
      </c>
      <c r="I39" s="20">
        <v>540</v>
      </c>
    </row>
    <row r="40" spans="1:9" ht="39.75" customHeight="1">
      <c r="A40" s="288" t="s">
        <v>157</v>
      </c>
      <c r="B40" s="289"/>
      <c r="C40" s="289"/>
      <c r="D40" s="289"/>
      <c r="E40" s="289"/>
      <c r="F40" s="289"/>
      <c r="G40" s="289"/>
      <c r="H40" s="289"/>
      <c r="I40" s="290"/>
    </row>
    <row r="41" spans="1:9" ht="51.75" customHeight="1">
      <c r="A41" s="275" t="s">
        <v>160</v>
      </c>
      <c r="B41" s="276"/>
      <c r="C41" s="276"/>
      <c r="D41" s="276"/>
      <c r="E41" s="276"/>
      <c r="F41" s="276"/>
      <c r="G41" s="276"/>
      <c r="H41" s="276"/>
      <c r="I41" s="277"/>
    </row>
    <row r="42" spans="1:9" ht="15">
      <c r="A42" s="26" t="s">
        <v>156</v>
      </c>
      <c r="B42" s="27"/>
      <c r="C42" s="27"/>
      <c r="D42" s="27"/>
      <c r="E42" s="27"/>
      <c r="F42" s="27"/>
      <c r="G42" s="27"/>
      <c r="H42" s="27"/>
      <c r="I42" s="28" t="s">
        <v>51</v>
      </c>
    </row>
    <row r="43" spans="1:9" ht="15">
      <c r="A43" s="26" t="s">
        <v>158</v>
      </c>
      <c r="B43" s="27"/>
      <c r="C43" s="27"/>
      <c r="D43" s="27"/>
      <c r="E43" s="27"/>
      <c r="F43" s="27"/>
      <c r="G43" s="27"/>
      <c r="H43" s="27"/>
      <c r="I43" s="28" t="s">
        <v>52</v>
      </c>
    </row>
    <row r="44" spans="1:9" ht="15.75" customHeight="1">
      <c r="A44" s="29" t="s">
        <v>159</v>
      </c>
      <c r="B44" s="30"/>
      <c r="C44" s="30"/>
      <c r="D44" s="30"/>
      <c r="E44" s="30"/>
      <c r="F44" s="30"/>
      <c r="G44" s="30"/>
      <c r="H44" s="30"/>
      <c r="I44" s="31" t="s">
        <v>53</v>
      </c>
    </row>
  </sheetData>
  <sheetProtection/>
  <mergeCells count="19">
    <mergeCell ref="A30:I30"/>
    <mergeCell ref="A35:I35"/>
    <mergeCell ref="A40:I40"/>
    <mergeCell ref="A41:I41"/>
    <mergeCell ref="E6:I6"/>
    <mergeCell ref="A7:D7"/>
    <mergeCell ref="A12:I12"/>
    <mergeCell ref="A17:I17"/>
    <mergeCell ref="A25:I25"/>
    <mergeCell ref="A21:I21"/>
    <mergeCell ref="A1:I1"/>
    <mergeCell ref="A2:I2"/>
    <mergeCell ref="A3:A6"/>
    <mergeCell ref="B3:B6"/>
    <mergeCell ref="C3:C6"/>
    <mergeCell ref="D3:D6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view="pageBreakPreview" zoomScale="110" zoomScaleSheetLayoutView="110" zoomScalePageLayoutView="0" workbookViewId="0" topLeftCell="A16">
      <selection activeCell="A10" sqref="A10:E11"/>
    </sheetView>
  </sheetViews>
  <sheetFormatPr defaultColWidth="11.421875" defaultRowHeight="15"/>
  <cols>
    <col min="1" max="1" width="5.00390625" style="0" customWidth="1"/>
    <col min="2" max="2" width="5.7109375" style="0" customWidth="1"/>
    <col min="3" max="3" width="4.7109375" style="0" customWidth="1"/>
    <col min="4" max="4" width="4.8515625" style="0" customWidth="1"/>
    <col min="5" max="5" width="23.28125" style="0" customWidth="1"/>
    <col min="7" max="7" width="10.28125" style="0" customWidth="1"/>
    <col min="8" max="8" width="10.7109375" style="0" customWidth="1"/>
    <col min="9" max="9" width="14.00390625" style="82" customWidth="1"/>
  </cols>
  <sheetData>
    <row r="1" spans="1:9" ht="19.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5"/>
    </row>
    <row r="2" spans="1:9" ht="19.5" customHeight="1" thickBot="1">
      <c r="A2" s="186" t="s">
        <v>168</v>
      </c>
      <c r="B2" s="278"/>
      <c r="C2" s="278"/>
      <c r="D2" s="278"/>
      <c r="E2" s="278"/>
      <c r="F2" s="278"/>
      <c r="G2" s="278"/>
      <c r="H2" s="278"/>
      <c r="I2" s="279"/>
    </row>
    <row r="3" spans="1:9" ht="18" customHeight="1">
      <c r="A3" s="293" t="s">
        <v>41</v>
      </c>
      <c r="B3" s="295" t="s">
        <v>22</v>
      </c>
      <c r="C3" s="175" t="s">
        <v>21</v>
      </c>
      <c r="D3" s="172" t="s">
        <v>1</v>
      </c>
      <c r="E3" s="297"/>
      <c r="F3" s="286"/>
      <c r="G3" s="286"/>
      <c r="H3" s="286"/>
      <c r="I3" s="287"/>
    </row>
    <row r="4" spans="1:9" ht="18" customHeight="1">
      <c r="A4" s="294"/>
      <c r="B4" s="296"/>
      <c r="C4" s="176"/>
      <c r="D4" s="173"/>
      <c r="E4" s="298" t="s">
        <v>39</v>
      </c>
      <c r="F4" s="282"/>
      <c r="G4" s="282"/>
      <c r="H4" s="282"/>
      <c r="I4" s="283"/>
    </row>
    <row r="5" spans="1:9" ht="15">
      <c r="A5" s="294"/>
      <c r="B5" s="296"/>
      <c r="C5" s="176"/>
      <c r="D5" s="173"/>
      <c r="E5" s="298" t="s">
        <v>40</v>
      </c>
      <c r="F5" s="282"/>
      <c r="G5" s="282"/>
      <c r="H5" s="282"/>
      <c r="I5" s="283"/>
    </row>
    <row r="6" spans="1:9" ht="21" customHeight="1" thickBot="1">
      <c r="A6" s="294"/>
      <c r="B6" s="296"/>
      <c r="C6" s="176"/>
      <c r="D6" s="173"/>
      <c r="E6" s="298"/>
      <c r="F6" s="282"/>
      <c r="G6" s="282"/>
      <c r="H6" s="282"/>
      <c r="I6" s="283"/>
    </row>
    <row r="7" spans="1:9" ht="39" thickBot="1">
      <c r="A7" s="204" t="s">
        <v>5</v>
      </c>
      <c r="B7" s="250"/>
      <c r="C7" s="250"/>
      <c r="D7" s="299"/>
      <c r="E7" s="94" t="s">
        <v>41</v>
      </c>
      <c r="F7" s="95" t="s">
        <v>22</v>
      </c>
      <c r="G7" s="94" t="s">
        <v>21</v>
      </c>
      <c r="H7" s="96" t="s">
        <v>23</v>
      </c>
      <c r="I7" s="97" t="s">
        <v>45</v>
      </c>
    </row>
    <row r="8" spans="1:9" ht="15">
      <c r="A8" s="34">
        <v>1</v>
      </c>
      <c r="B8" s="34">
        <v>2</v>
      </c>
      <c r="C8" s="34">
        <v>1</v>
      </c>
      <c r="D8" s="34">
        <v>1</v>
      </c>
      <c r="E8" s="34" t="s">
        <v>24</v>
      </c>
      <c r="F8" s="34" t="s">
        <v>31</v>
      </c>
      <c r="G8" s="35">
        <v>1</v>
      </c>
      <c r="H8" s="36">
        <v>1</v>
      </c>
      <c r="I8" s="37">
        <v>52802</v>
      </c>
    </row>
    <row r="9" spans="1:9" ht="15">
      <c r="A9" s="14">
        <v>1</v>
      </c>
      <c r="B9" s="14">
        <v>2</v>
      </c>
      <c r="C9" s="14">
        <v>2</v>
      </c>
      <c r="D9" s="14">
        <v>1</v>
      </c>
      <c r="E9" s="14" t="s">
        <v>24</v>
      </c>
      <c r="F9" s="14" t="s">
        <v>31</v>
      </c>
      <c r="G9" s="24">
        <v>2</v>
      </c>
      <c r="H9" s="25">
        <v>1</v>
      </c>
      <c r="I9" s="20">
        <v>39636</v>
      </c>
    </row>
    <row r="10" spans="1:9" ht="15">
      <c r="A10" s="14">
        <v>1</v>
      </c>
      <c r="B10" s="14">
        <v>2</v>
      </c>
      <c r="C10" s="14">
        <v>3</v>
      </c>
      <c r="D10" s="14">
        <v>1</v>
      </c>
      <c r="E10" s="14" t="s">
        <v>24</v>
      </c>
      <c r="F10" s="14" t="s">
        <v>31</v>
      </c>
      <c r="G10" s="24">
        <v>3</v>
      </c>
      <c r="H10" s="25">
        <v>1</v>
      </c>
      <c r="I10" s="20">
        <v>19953</v>
      </c>
    </row>
    <row r="11" spans="1:9" ht="15">
      <c r="A11" s="14">
        <v>1</v>
      </c>
      <c r="B11" s="14">
        <v>2</v>
      </c>
      <c r="C11" s="14">
        <v>4</v>
      </c>
      <c r="D11" s="14">
        <v>1</v>
      </c>
      <c r="E11" s="14" t="s">
        <v>24</v>
      </c>
      <c r="F11" s="14" t="s">
        <v>31</v>
      </c>
      <c r="G11" s="24">
        <v>4</v>
      </c>
      <c r="H11" s="25">
        <v>1</v>
      </c>
      <c r="I11" s="20">
        <v>9149</v>
      </c>
    </row>
    <row r="12" spans="1:9" ht="6.75" customHeight="1">
      <c r="A12" s="269"/>
      <c r="B12" s="269"/>
      <c r="C12" s="269"/>
      <c r="D12" s="269"/>
      <c r="E12" s="269"/>
      <c r="F12" s="269"/>
      <c r="G12" s="269"/>
      <c r="H12" s="269"/>
      <c r="I12" s="269"/>
    </row>
    <row r="13" spans="1:9" ht="15">
      <c r="A13" s="14">
        <v>2</v>
      </c>
      <c r="B13" s="14">
        <v>2</v>
      </c>
      <c r="C13" s="14">
        <v>1</v>
      </c>
      <c r="D13" s="14">
        <v>1</v>
      </c>
      <c r="E13" s="14" t="s">
        <v>26</v>
      </c>
      <c r="F13" s="14" t="s">
        <v>31</v>
      </c>
      <c r="G13" s="24">
        <v>1</v>
      </c>
      <c r="H13" s="25">
        <v>1</v>
      </c>
      <c r="I13" s="20">
        <v>40363</v>
      </c>
    </row>
    <row r="14" spans="1:9" ht="15">
      <c r="A14" s="14">
        <v>2</v>
      </c>
      <c r="B14" s="14">
        <v>2</v>
      </c>
      <c r="C14" s="14">
        <v>2</v>
      </c>
      <c r="D14" s="14">
        <v>1</v>
      </c>
      <c r="E14" s="14" t="s">
        <v>26</v>
      </c>
      <c r="F14" s="14" t="s">
        <v>31</v>
      </c>
      <c r="G14" s="24">
        <v>2</v>
      </c>
      <c r="H14" s="25">
        <v>1</v>
      </c>
      <c r="I14" s="20">
        <v>28294</v>
      </c>
    </row>
    <row r="15" spans="1:9" ht="15">
      <c r="A15" s="14">
        <v>2</v>
      </c>
      <c r="B15" s="14">
        <v>2</v>
      </c>
      <c r="C15" s="14">
        <v>3</v>
      </c>
      <c r="D15" s="14">
        <v>1</v>
      </c>
      <c r="E15" s="14" t="s">
        <v>26</v>
      </c>
      <c r="F15" s="14" t="s">
        <v>31</v>
      </c>
      <c r="G15" s="24">
        <v>3</v>
      </c>
      <c r="H15" s="25">
        <v>1</v>
      </c>
      <c r="I15" s="20">
        <v>12760</v>
      </c>
    </row>
    <row r="16" spans="1:9" ht="15">
      <c r="A16" s="14">
        <v>2</v>
      </c>
      <c r="B16" s="14">
        <v>2</v>
      </c>
      <c r="C16" s="14">
        <v>4</v>
      </c>
      <c r="D16" s="14">
        <v>1</v>
      </c>
      <c r="E16" s="14" t="s">
        <v>26</v>
      </c>
      <c r="F16" s="14" t="s">
        <v>31</v>
      </c>
      <c r="G16" s="24">
        <v>4</v>
      </c>
      <c r="H16" s="25">
        <v>1</v>
      </c>
      <c r="I16" s="20">
        <v>6685</v>
      </c>
    </row>
    <row r="17" spans="1:9" ht="7.5" customHeight="1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5">
      <c r="A18" s="14">
        <v>3</v>
      </c>
      <c r="B18" s="14">
        <v>2</v>
      </c>
      <c r="C18" s="14">
        <v>1</v>
      </c>
      <c r="D18" s="14">
        <v>1</v>
      </c>
      <c r="E18" s="15" t="s">
        <v>42</v>
      </c>
      <c r="F18" s="14" t="s">
        <v>31</v>
      </c>
      <c r="G18" s="15">
        <v>1</v>
      </c>
      <c r="H18" s="25">
        <v>1</v>
      </c>
      <c r="I18" s="20">
        <v>20450</v>
      </c>
    </row>
    <row r="19" spans="1:9" ht="15">
      <c r="A19" s="14">
        <v>3</v>
      </c>
      <c r="B19" s="14">
        <v>2</v>
      </c>
      <c r="C19" s="14">
        <v>2</v>
      </c>
      <c r="D19" s="14">
        <v>1</v>
      </c>
      <c r="E19" s="15" t="s">
        <v>42</v>
      </c>
      <c r="F19" s="14" t="s">
        <v>31</v>
      </c>
      <c r="G19" s="15">
        <v>2</v>
      </c>
      <c r="H19" s="25">
        <v>1</v>
      </c>
      <c r="I19" s="20">
        <v>17972</v>
      </c>
    </row>
    <row r="20" spans="1:9" ht="15">
      <c r="A20" s="14">
        <v>3</v>
      </c>
      <c r="B20" s="14">
        <v>2</v>
      </c>
      <c r="C20" s="14">
        <v>3</v>
      </c>
      <c r="D20" s="14">
        <v>1</v>
      </c>
      <c r="E20" s="15" t="s">
        <v>42</v>
      </c>
      <c r="F20" s="14" t="s">
        <v>31</v>
      </c>
      <c r="G20" s="15">
        <v>3</v>
      </c>
      <c r="H20" s="25">
        <v>1</v>
      </c>
      <c r="I20" s="20">
        <v>17972</v>
      </c>
    </row>
    <row r="21" spans="1:9" ht="8.25" customHeight="1">
      <c r="A21" s="269"/>
      <c r="B21" s="269"/>
      <c r="C21" s="269"/>
      <c r="D21" s="269"/>
      <c r="E21" s="269"/>
      <c r="F21" s="269"/>
      <c r="G21" s="269"/>
      <c r="H21" s="269"/>
      <c r="I21" s="269"/>
    </row>
    <row r="22" spans="1:9" ht="15">
      <c r="A22" s="14">
        <v>5</v>
      </c>
      <c r="B22" s="14">
        <v>2</v>
      </c>
      <c r="C22" s="14">
        <v>1</v>
      </c>
      <c r="D22" s="14">
        <v>1</v>
      </c>
      <c r="E22" s="15" t="s">
        <v>43</v>
      </c>
      <c r="F22" s="14" t="s">
        <v>31</v>
      </c>
      <c r="G22" s="15">
        <v>1</v>
      </c>
      <c r="H22" s="25">
        <v>1</v>
      </c>
      <c r="I22" s="20">
        <v>27578</v>
      </c>
    </row>
    <row r="23" spans="1:9" ht="15">
      <c r="A23" s="14">
        <v>5</v>
      </c>
      <c r="B23" s="14">
        <v>2</v>
      </c>
      <c r="C23" s="14">
        <v>2</v>
      </c>
      <c r="D23" s="14">
        <v>1</v>
      </c>
      <c r="E23" s="15" t="s">
        <v>43</v>
      </c>
      <c r="F23" s="14" t="s">
        <v>31</v>
      </c>
      <c r="G23" s="15">
        <v>2</v>
      </c>
      <c r="H23" s="25">
        <v>1</v>
      </c>
      <c r="I23" s="20">
        <v>27578</v>
      </c>
    </row>
    <row r="24" spans="1:9" ht="15">
      <c r="A24" s="14">
        <v>5</v>
      </c>
      <c r="B24" s="14">
        <v>2</v>
      </c>
      <c r="C24" s="14">
        <v>3</v>
      </c>
      <c r="D24" s="14">
        <v>1</v>
      </c>
      <c r="E24" s="15" t="s">
        <v>43</v>
      </c>
      <c r="F24" s="14" t="s">
        <v>31</v>
      </c>
      <c r="G24" s="15">
        <v>3</v>
      </c>
      <c r="H24" s="25">
        <v>1</v>
      </c>
      <c r="I24" s="20">
        <v>27578</v>
      </c>
    </row>
    <row r="25" spans="1:9" ht="6.75" customHeight="1">
      <c r="A25" s="185" t="s">
        <v>73</v>
      </c>
      <c r="B25" s="185"/>
      <c r="C25" s="185"/>
      <c r="D25" s="185"/>
      <c r="E25" s="185"/>
      <c r="F25" s="185"/>
      <c r="G25" s="185"/>
      <c r="H25" s="185"/>
      <c r="I25" s="185"/>
    </row>
    <row r="26" spans="1:9" ht="15">
      <c r="A26" s="14">
        <v>7</v>
      </c>
      <c r="B26" s="14">
        <v>2</v>
      </c>
      <c r="C26" s="14">
        <v>1</v>
      </c>
      <c r="D26" s="14">
        <v>1</v>
      </c>
      <c r="E26" s="15" t="s">
        <v>27</v>
      </c>
      <c r="F26" s="14" t="s">
        <v>31</v>
      </c>
      <c r="G26" s="15">
        <v>1</v>
      </c>
      <c r="H26" s="25">
        <v>1</v>
      </c>
      <c r="I26" s="20">
        <v>7319</v>
      </c>
    </row>
    <row r="27" spans="1:9" ht="15">
      <c r="A27" s="14">
        <v>7</v>
      </c>
      <c r="B27" s="14">
        <v>2</v>
      </c>
      <c r="C27" s="14">
        <v>2</v>
      </c>
      <c r="D27" s="14">
        <v>1</v>
      </c>
      <c r="E27" s="15" t="s">
        <v>27</v>
      </c>
      <c r="F27" s="14" t="s">
        <v>31</v>
      </c>
      <c r="G27" s="15">
        <v>2</v>
      </c>
      <c r="H27" s="25">
        <v>1</v>
      </c>
      <c r="I27" s="20">
        <v>5855</v>
      </c>
    </row>
    <row r="28" spans="1:9" ht="15">
      <c r="A28" s="14">
        <v>7</v>
      </c>
      <c r="B28" s="14">
        <v>2</v>
      </c>
      <c r="C28" s="14">
        <v>3</v>
      </c>
      <c r="D28" s="14">
        <v>1</v>
      </c>
      <c r="E28" s="15" t="s">
        <v>27</v>
      </c>
      <c r="F28" s="14" t="s">
        <v>31</v>
      </c>
      <c r="G28" s="15">
        <v>3</v>
      </c>
      <c r="H28" s="25">
        <v>1</v>
      </c>
      <c r="I28" s="20">
        <v>4684</v>
      </c>
    </row>
    <row r="29" spans="1:9" ht="15">
      <c r="A29" s="14">
        <v>7</v>
      </c>
      <c r="B29" s="14">
        <v>2</v>
      </c>
      <c r="C29" s="14">
        <v>4</v>
      </c>
      <c r="D29" s="14">
        <v>1</v>
      </c>
      <c r="E29" s="15" t="s">
        <v>27</v>
      </c>
      <c r="F29" s="14" t="s">
        <v>31</v>
      </c>
      <c r="G29" s="15">
        <v>4</v>
      </c>
      <c r="H29" s="25">
        <v>1</v>
      </c>
      <c r="I29" s="20">
        <v>3747</v>
      </c>
    </row>
    <row r="30" spans="1:9" ht="8.25" customHeight="1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ht="15">
      <c r="A31" s="14">
        <v>8</v>
      </c>
      <c r="B31" s="14">
        <v>2</v>
      </c>
      <c r="C31" s="14">
        <v>1</v>
      </c>
      <c r="D31" s="14">
        <v>1</v>
      </c>
      <c r="E31" s="15" t="s">
        <v>28</v>
      </c>
      <c r="F31" s="14" t="s">
        <v>31</v>
      </c>
      <c r="G31" s="15">
        <v>1</v>
      </c>
      <c r="H31" s="16">
        <v>1</v>
      </c>
      <c r="I31" s="20">
        <v>916</v>
      </c>
    </row>
    <row r="32" spans="1:9" ht="15">
      <c r="A32" s="14">
        <v>8</v>
      </c>
      <c r="B32" s="14">
        <v>2</v>
      </c>
      <c r="C32" s="14">
        <v>2</v>
      </c>
      <c r="D32" s="14">
        <v>1</v>
      </c>
      <c r="E32" s="15" t="s">
        <v>28</v>
      </c>
      <c r="F32" s="14" t="s">
        <v>31</v>
      </c>
      <c r="G32" s="15">
        <v>2</v>
      </c>
      <c r="H32" s="16">
        <v>1</v>
      </c>
      <c r="I32" s="20">
        <v>749</v>
      </c>
    </row>
    <row r="33" spans="1:9" ht="15">
      <c r="A33" s="14">
        <v>8</v>
      </c>
      <c r="B33" s="14">
        <v>2</v>
      </c>
      <c r="C33" s="14">
        <v>3</v>
      </c>
      <c r="D33" s="14">
        <v>1</v>
      </c>
      <c r="E33" s="15" t="s">
        <v>28</v>
      </c>
      <c r="F33" s="14" t="s">
        <v>31</v>
      </c>
      <c r="G33" s="15">
        <v>3</v>
      </c>
      <c r="H33" s="16">
        <v>1</v>
      </c>
      <c r="I33" s="20">
        <v>650</v>
      </c>
    </row>
    <row r="34" spans="1:9" ht="15">
      <c r="A34" s="14">
        <v>8</v>
      </c>
      <c r="B34" s="14">
        <v>2</v>
      </c>
      <c r="C34" s="14">
        <v>5</v>
      </c>
      <c r="D34" s="14">
        <v>1</v>
      </c>
      <c r="E34" s="15" t="s">
        <v>28</v>
      </c>
      <c r="F34" s="14" t="s">
        <v>31</v>
      </c>
      <c r="G34" s="15">
        <v>4</v>
      </c>
      <c r="H34" s="16">
        <v>1</v>
      </c>
      <c r="I34" s="20">
        <v>230</v>
      </c>
    </row>
    <row r="35" spans="1:9" ht="8.25" customHeight="1">
      <c r="A35" s="269"/>
      <c r="B35" s="269"/>
      <c r="C35" s="269"/>
      <c r="D35" s="269"/>
      <c r="E35" s="269"/>
      <c r="F35" s="269"/>
      <c r="G35" s="269"/>
      <c r="H35" s="269"/>
      <c r="I35" s="269"/>
    </row>
    <row r="36" spans="1:9" ht="15">
      <c r="A36" s="14">
        <v>9</v>
      </c>
      <c r="B36" s="14">
        <v>2</v>
      </c>
      <c r="C36" s="14">
        <v>1</v>
      </c>
      <c r="D36" s="14">
        <v>1</v>
      </c>
      <c r="E36" s="15" t="s">
        <v>29</v>
      </c>
      <c r="F36" s="14" t="s">
        <v>31</v>
      </c>
      <c r="G36" s="15">
        <v>1</v>
      </c>
      <c r="H36" s="16">
        <v>1</v>
      </c>
      <c r="I36" s="20">
        <v>915</v>
      </c>
    </row>
    <row r="37" spans="1:9" ht="15">
      <c r="A37" s="14">
        <v>9</v>
      </c>
      <c r="B37" s="14">
        <v>2</v>
      </c>
      <c r="C37" s="14">
        <v>2</v>
      </c>
      <c r="D37" s="14">
        <v>1</v>
      </c>
      <c r="E37" s="15" t="s">
        <v>29</v>
      </c>
      <c r="F37" s="14" t="s">
        <v>31</v>
      </c>
      <c r="G37" s="15">
        <v>2</v>
      </c>
      <c r="H37" s="16">
        <v>1</v>
      </c>
      <c r="I37" s="20">
        <v>846</v>
      </c>
    </row>
    <row r="38" spans="1:9" ht="15">
      <c r="A38" s="14">
        <v>9</v>
      </c>
      <c r="B38" s="14">
        <v>2</v>
      </c>
      <c r="C38" s="14">
        <v>3</v>
      </c>
      <c r="D38" s="14">
        <v>1</v>
      </c>
      <c r="E38" s="15" t="s">
        <v>29</v>
      </c>
      <c r="F38" s="14" t="s">
        <v>31</v>
      </c>
      <c r="G38" s="15">
        <v>3</v>
      </c>
      <c r="H38" s="16">
        <v>1</v>
      </c>
      <c r="I38" s="20">
        <v>714</v>
      </c>
    </row>
    <row r="39" spans="1:9" ht="15">
      <c r="A39" s="14">
        <v>9</v>
      </c>
      <c r="B39" s="14">
        <v>2</v>
      </c>
      <c r="C39" s="14">
        <v>4</v>
      </c>
      <c r="D39" s="14">
        <v>1</v>
      </c>
      <c r="E39" s="15" t="s">
        <v>29</v>
      </c>
      <c r="F39" s="14" t="s">
        <v>31</v>
      </c>
      <c r="G39" s="15">
        <v>4</v>
      </c>
      <c r="H39" s="16">
        <v>1</v>
      </c>
      <c r="I39" s="20">
        <v>540</v>
      </c>
    </row>
    <row r="40" spans="1:9" ht="43.5" customHeight="1">
      <c r="A40" s="288" t="s">
        <v>157</v>
      </c>
      <c r="B40" s="289"/>
      <c r="C40" s="289"/>
      <c r="D40" s="289"/>
      <c r="E40" s="289"/>
      <c r="F40" s="289"/>
      <c r="G40" s="289"/>
      <c r="H40" s="289"/>
      <c r="I40" s="290"/>
    </row>
    <row r="41" spans="1:9" ht="48.75" customHeight="1">
      <c r="A41" s="275" t="s">
        <v>50</v>
      </c>
      <c r="B41" s="276"/>
      <c r="C41" s="276"/>
      <c r="D41" s="276"/>
      <c r="E41" s="276"/>
      <c r="F41" s="276"/>
      <c r="G41" s="276"/>
      <c r="H41" s="276"/>
      <c r="I41" s="277"/>
    </row>
    <row r="42" spans="1:9" ht="15">
      <c r="A42" s="26" t="s">
        <v>156</v>
      </c>
      <c r="B42" s="27"/>
      <c r="C42" s="27"/>
      <c r="D42" s="27"/>
      <c r="E42" s="27"/>
      <c r="F42" s="27"/>
      <c r="G42" s="27"/>
      <c r="H42" s="32"/>
      <c r="I42" s="28" t="s">
        <v>51</v>
      </c>
    </row>
    <row r="43" spans="1:9" ht="15">
      <c r="A43" s="26" t="s">
        <v>65</v>
      </c>
      <c r="B43" s="27"/>
      <c r="C43" s="27"/>
      <c r="D43" s="27"/>
      <c r="E43" s="27"/>
      <c r="F43" s="27"/>
      <c r="G43" s="27"/>
      <c r="H43" s="32"/>
      <c r="I43" s="28" t="s">
        <v>52</v>
      </c>
    </row>
    <row r="44" spans="1:9" ht="18" customHeight="1">
      <c r="A44" s="29" t="s">
        <v>66</v>
      </c>
      <c r="B44" s="30"/>
      <c r="C44" s="30"/>
      <c r="D44" s="30"/>
      <c r="E44" s="30"/>
      <c r="F44" s="30"/>
      <c r="G44" s="30"/>
      <c r="H44" s="104"/>
      <c r="I44" s="31" t="s">
        <v>53</v>
      </c>
    </row>
  </sheetData>
  <sheetProtection/>
  <mergeCells count="19">
    <mergeCell ref="A30:I30"/>
    <mergeCell ref="A35:I35"/>
    <mergeCell ref="A40:I40"/>
    <mergeCell ref="A41:I41"/>
    <mergeCell ref="A7:D7"/>
    <mergeCell ref="A12:I12"/>
    <mergeCell ref="A17:I17"/>
    <mergeCell ref="A21:I21"/>
    <mergeCell ref="A25:I25"/>
    <mergeCell ref="A1:I1"/>
    <mergeCell ref="A2:I2"/>
    <mergeCell ref="A3:A6"/>
    <mergeCell ref="B3:B6"/>
    <mergeCell ref="C3:C6"/>
    <mergeCell ref="D3:D6"/>
    <mergeCell ref="E3:I3"/>
    <mergeCell ref="E4:I4"/>
    <mergeCell ref="E5:I5"/>
    <mergeCell ref="E6:I6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10" zoomScaleSheetLayoutView="110" zoomScalePageLayoutView="0" workbookViewId="0" topLeftCell="A1">
      <selection activeCell="B7" sqref="B7"/>
    </sheetView>
  </sheetViews>
  <sheetFormatPr defaultColWidth="11.421875" defaultRowHeight="15"/>
  <cols>
    <col min="2" max="2" width="65.28125" style="0" customWidth="1"/>
  </cols>
  <sheetData>
    <row r="1" spans="1:4" ht="19.5" customHeight="1">
      <c r="A1" s="300" t="s">
        <v>154</v>
      </c>
      <c r="B1" s="300"/>
      <c r="C1" s="300"/>
      <c r="D1" s="300"/>
    </row>
    <row r="2" spans="1:4" ht="19.5" customHeight="1" thickBot="1">
      <c r="A2" s="301" t="s">
        <v>168</v>
      </c>
      <c r="B2" s="301"/>
      <c r="C2" s="301"/>
      <c r="D2" s="301"/>
    </row>
    <row r="3" spans="1:4" ht="21" customHeight="1" thickBot="1">
      <c r="A3" s="302" t="s">
        <v>153</v>
      </c>
      <c r="B3" s="303"/>
      <c r="C3" s="303"/>
      <c r="D3" s="304"/>
    </row>
    <row r="4" spans="1:4" ht="23.25" customHeight="1" thickBot="1">
      <c r="A4" s="71" t="s">
        <v>146</v>
      </c>
      <c r="B4" s="72" t="s">
        <v>84</v>
      </c>
      <c r="C4" s="72" t="s">
        <v>147</v>
      </c>
      <c r="D4" s="72" t="s">
        <v>148</v>
      </c>
    </row>
    <row r="5" spans="1:4" ht="82.5" customHeight="1">
      <c r="A5" s="53">
        <v>1</v>
      </c>
      <c r="B5" s="69" t="s">
        <v>207</v>
      </c>
      <c r="C5" s="53" t="s">
        <v>149</v>
      </c>
      <c r="D5" s="70">
        <v>700000</v>
      </c>
    </row>
    <row r="6" spans="1:4" ht="65.25" customHeight="1">
      <c r="A6" s="51">
        <v>2</v>
      </c>
      <c r="B6" s="67" t="s">
        <v>208</v>
      </c>
      <c r="C6" s="51" t="s">
        <v>149</v>
      </c>
      <c r="D6" s="68">
        <v>700000</v>
      </c>
    </row>
    <row r="7" spans="1:4" ht="66" customHeight="1">
      <c r="A7" s="51">
        <v>3</v>
      </c>
      <c r="B7" s="67" t="s">
        <v>209</v>
      </c>
      <c r="C7" s="51" t="s">
        <v>149</v>
      </c>
      <c r="D7" s="68">
        <v>700000</v>
      </c>
    </row>
    <row r="8" spans="1:4" ht="60" customHeight="1">
      <c r="A8" s="51">
        <v>4</v>
      </c>
      <c r="B8" s="67" t="s">
        <v>150</v>
      </c>
      <c r="C8" s="51" t="s">
        <v>151</v>
      </c>
      <c r="D8" s="68">
        <v>120</v>
      </c>
    </row>
    <row r="9" spans="1:4" ht="60" customHeight="1">
      <c r="A9" s="51">
        <v>5</v>
      </c>
      <c r="B9" s="67" t="s">
        <v>152</v>
      </c>
      <c r="C9" s="51" t="s">
        <v>151</v>
      </c>
      <c r="D9" s="68">
        <v>120</v>
      </c>
    </row>
    <row r="10" spans="1:4" ht="60" customHeight="1">
      <c r="A10" s="51">
        <v>6</v>
      </c>
      <c r="B10" s="67" t="s">
        <v>164</v>
      </c>
      <c r="C10" s="51" t="s">
        <v>149</v>
      </c>
      <c r="D10" s="68">
        <v>1906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N25" sqref="N25"/>
    </sheetView>
  </sheetViews>
  <sheetFormatPr defaultColWidth="11.421875" defaultRowHeight="15"/>
  <cols>
    <col min="1" max="1" width="11.421875" style="1" customWidth="1"/>
    <col min="2" max="4" width="19.57421875" style="1" customWidth="1"/>
    <col min="5" max="5" width="14.7109375" style="1" customWidth="1"/>
    <col min="6" max="16384" width="11.421875" style="1" customWidth="1"/>
  </cols>
  <sheetData>
    <row r="1" spans="1:6" ht="15">
      <c r="A1" s="261" t="s">
        <v>154</v>
      </c>
      <c r="B1" s="305"/>
      <c r="C1" s="305"/>
      <c r="D1" s="305"/>
      <c r="E1" s="305"/>
      <c r="F1" s="306"/>
    </row>
    <row r="2" spans="1:6" ht="15.75" thickBot="1">
      <c r="A2" s="307" t="s">
        <v>168</v>
      </c>
      <c r="B2" s="308"/>
      <c r="C2" s="308"/>
      <c r="D2" s="308"/>
      <c r="E2" s="308"/>
      <c r="F2" s="309"/>
    </row>
    <row r="3" spans="1:6" ht="15.75" thickBot="1">
      <c r="A3" s="310" t="s">
        <v>190</v>
      </c>
      <c r="B3" s="311"/>
      <c r="C3" s="311"/>
      <c r="D3" s="311"/>
      <c r="E3" s="311"/>
      <c r="F3" s="312"/>
    </row>
    <row r="4" spans="1:6" ht="15.75" thickBot="1">
      <c r="A4" s="110" t="s">
        <v>44</v>
      </c>
      <c r="B4" s="110" t="s">
        <v>186</v>
      </c>
      <c r="C4" s="110" t="s">
        <v>11</v>
      </c>
      <c r="D4" s="110" t="s">
        <v>187</v>
      </c>
      <c r="E4" s="110" t="s">
        <v>188</v>
      </c>
      <c r="F4" s="110" t="s">
        <v>189</v>
      </c>
    </row>
    <row r="5" spans="1:6" ht="15">
      <c r="A5" s="111">
        <v>0</v>
      </c>
      <c r="B5" s="111">
        <v>1</v>
      </c>
      <c r="C5" s="111">
        <v>0.9922</v>
      </c>
      <c r="D5" s="111">
        <v>0.9932</v>
      </c>
      <c r="E5" s="112">
        <v>0.994</v>
      </c>
      <c r="F5" s="112">
        <v>0.668</v>
      </c>
    </row>
    <row r="6" spans="1:6" ht="15">
      <c r="A6" s="105">
        <v>1</v>
      </c>
      <c r="B6" s="105">
        <v>0.9946</v>
      </c>
      <c r="C6" s="105">
        <v>0.9699</v>
      </c>
      <c r="D6" s="105">
        <v>0.9422</v>
      </c>
      <c r="E6" s="113">
        <v>0.8148</v>
      </c>
      <c r="F6" s="113">
        <v>0.6646</v>
      </c>
    </row>
    <row r="7" spans="1:6" ht="15">
      <c r="A7" s="105">
        <v>2</v>
      </c>
      <c r="B7" s="105">
        <v>0.9895</v>
      </c>
      <c r="C7" s="105">
        <v>0.9649</v>
      </c>
      <c r="D7" s="105">
        <v>0.9373</v>
      </c>
      <c r="E7" s="113">
        <v>0.8106</v>
      </c>
      <c r="F7" s="113">
        <v>0.6611</v>
      </c>
    </row>
    <row r="8" spans="1:6" ht="15">
      <c r="A8" s="105">
        <v>3</v>
      </c>
      <c r="B8" s="105">
        <v>0.9843</v>
      </c>
      <c r="C8" s="105">
        <v>0.9597</v>
      </c>
      <c r="D8" s="105">
        <v>0.9323</v>
      </c>
      <c r="E8" s="113">
        <v>0.8063</v>
      </c>
      <c r="F8" s="113">
        <v>0.6577</v>
      </c>
    </row>
    <row r="9" spans="1:6" ht="15">
      <c r="A9" s="105">
        <v>4</v>
      </c>
      <c r="B9" s="105">
        <v>0.9789</v>
      </c>
      <c r="C9" s="105">
        <v>0.9545</v>
      </c>
      <c r="D9" s="105">
        <v>0.9225</v>
      </c>
      <c r="E9" s="113">
        <v>0.802</v>
      </c>
      <c r="F9" s="113">
        <v>0.6541</v>
      </c>
    </row>
    <row r="10" spans="1:6" ht="15">
      <c r="A10" s="105">
        <v>5</v>
      </c>
      <c r="B10" s="105">
        <v>0.9734</v>
      </c>
      <c r="C10" s="105">
        <v>0.9492</v>
      </c>
      <c r="D10" s="105">
        <v>0.9221</v>
      </c>
      <c r="E10" s="113">
        <v>0.7975</v>
      </c>
      <c r="F10" s="113">
        <v>0.6505</v>
      </c>
    </row>
    <row r="11" spans="1:6" ht="15">
      <c r="A11" s="105">
        <v>6</v>
      </c>
      <c r="B11" s="105">
        <v>0.9779</v>
      </c>
      <c r="C11" s="105">
        <v>0.9438</v>
      </c>
      <c r="D11" s="113">
        <v>0.9168</v>
      </c>
      <c r="E11" s="113">
        <v>0.793</v>
      </c>
      <c r="F11" s="113">
        <v>0.6468</v>
      </c>
    </row>
    <row r="12" spans="1:6" ht="15">
      <c r="A12" s="105">
        <v>7</v>
      </c>
      <c r="B12" s="105">
        <v>0.9622</v>
      </c>
      <c r="C12" s="105">
        <v>0.9383</v>
      </c>
      <c r="D12" s="113">
        <v>0.9115</v>
      </c>
      <c r="E12" s="113">
        <v>0.7883</v>
      </c>
      <c r="F12" s="113">
        <v>0.643</v>
      </c>
    </row>
    <row r="13" spans="1:6" ht="15">
      <c r="A13" s="105">
        <v>8</v>
      </c>
      <c r="B13" s="105">
        <v>0.9565</v>
      </c>
      <c r="C13" s="105">
        <v>0.9327</v>
      </c>
      <c r="D13" s="113">
        <v>0.906</v>
      </c>
      <c r="E13" s="113">
        <v>0.7836</v>
      </c>
      <c r="F13" s="113">
        <v>0.6391</v>
      </c>
    </row>
    <row r="14" spans="1:6" ht="15">
      <c r="A14" s="105">
        <v>9</v>
      </c>
      <c r="B14" s="105">
        <v>0.9506</v>
      </c>
      <c r="C14" s="113">
        <v>0.927</v>
      </c>
      <c r="D14" s="105">
        <v>0.9005</v>
      </c>
      <c r="E14" s="113">
        <v>0.7788</v>
      </c>
      <c r="F14" s="113">
        <v>0.6352</v>
      </c>
    </row>
    <row r="15" spans="1:6" ht="15">
      <c r="A15" s="105">
        <v>10</v>
      </c>
      <c r="B15" s="105">
        <v>0.9447</v>
      </c>
      <c r="C15" s="105">
        <v>0.9212</v>
      </c>
      <c r="D15" s="105">
        <v>0.8948</v>
      </c>
      <c r="E15" s="113">
        <v>0.774</v>
      </c>
      <c r="F15" s="113">
        <v>0.6313</v>
      </c>
    </row>
    <row r="16" spans="1:6" ht="15">
      <c r="A16" s="105">
        <v>11</v>
      </c>
      <c r="B16" s="105">
        <v>0.9387</v>
      </c>
      <c r="C16" s="105">
        <v>0.9153</v>
      </c>
      <c r="D16" s="105">
        <v>0.8891</v>
      </c>
      <c r="E16" s="113">
        <v>0.769</v>
      </c>
      <c r="F16" s="113">
        <v>0.6273</v>
      </c>
    </row>
    <row r="17" spans="1:6" ht="15">
      <c r="A17" s="105">
        <v>12</v>
      </c>
      <c r="B17" s="113">
        <v>0.9325</v>
      </c>
      <c r="C17" s="113">
        <v>0.9093</v>
      </c>
      <c r="D17" s="105">
        <v>0.8828</v>
      </c>
      <c r="E17" s="113">
        <v>0.7639</v>
      </c>
      <c r="F17" s="113">
        <v>0.6232</v>
      </c>
    </row>
    <row r="18" spans="1:6" ht="15">
      <c r="A18" s="105">
        <v>13</v>
      </c>
      <c r="B18" s="105">
        <v>0.9262</v>
      </c>
      <c r="C18" s="105">
        <v>0.9032</v>
      </c>
      <c r="D18" s="105">
        <v>0.8774</v>
      </c>
      <c r="E18" s="113">
        <v>0.7588</v>
      </c>
      <c r="F18" s="113">
        <v>0.619</v>
      </c>
    </row>
    <row r="19" spans="1:6" ht="15">
      <c r="A19" s="105">
        <v>14</v>
      </c>
      <c r="B19" s="113">
        <v>0.9199</v>
      </c>
      <c r="C19" s="113">
        <v>0.897</v>
      </c>
      <c r="D19" s="113">
        <v>0.8764</v>
      </c>
      <c r="E19" s="113">
        <v>0.7537</v>
      </c>
      <c r="F19" s="113">
        <v>0.6148</v>
      </c>
    </row>
    <row r="20" spans="1:6" ht="15">
      <c r="A20" s="105">
        <v>15</v>
      </c>
      <c r="B20" s="105">
        <v>0.9135</v>
      </c>
      <c r="C20" s="105">
        <v>0.8907</v>
      </c>
      <c r="D20" s="105">
        <v>0.8652</v>
      </c>
      <c r="E20" s="113">
        <v>0.7484</v>
      </c>
      <c r="F20" s="113">
        <v>0.6105</v>
      </c>
    </row>
    <row r="21" spans="1:6" ht="15">
      <c r="A21" s="105">
        <v>16</v>
      </c>
      <c r="B21" s="113">
        <v>0.9069</v>
      </c>
      <c r="C21" s="113">
        <v>0.8843</v>
      </c>
      <c r="D21" s="113">
        <v>0.859</v>
      </c>
      <c r="E21" s="113">
        <v>0.743</v>
      </c>
      <c r="F21" s="113">
        <v>0.6061</v>
      </c>
    </row>
    <row r="22" spans="1:6" ht="15">
      <c r="A22" s="105">
        <v>17</v>
      </c>
      <c r="B22" s="105">
        <v>0.9002</v>
      </c>
      <c r="C22" s="105">
        <v>0.8778</v>
      </c>
      <c r="D22" s="105">
        <v>0.8527</v>
      </c>
      <c r="E22" s="113">
        <v>0.7375</v>
      </c>
      <c r="F22" s="113">
        <v>0.6016</v>
      </c>
    </row>
    <row r="23" spans="1:6" ht="15">
      <c r="A23" s="105">
        <v>18</v>
      </c>
      <c r="B23" s="113">
        <v>0.8935</v>
      </c>
      <c r="C23" s="113">
        <v>0.8713</v>
      </c>
      <c r="D23" s="113">
        <v>0.8464</v>
      </c>
      <c r="E23" s="113">
        <v>0.732</v>
      </c>
      <c r="F23" s="113">
        <v>0.5971</v>
      </c>
    </row>
    <row r="24" spans="1:6" ht="15">
      <c r="A24" s="105">
        <v>19</v>
      </c>
      <c r="B24" s="105">
        <v>0.8867</v>
      </c>
      <c r="C24" s="105">
        <v>0.8646</v>
      </c>
      <c r="D24" s="105">
        <v>0.8399</v>
      </c>
      <c r="E24" s="113">
        <v>0.727</v>
      </c>
      <c r="F24" s="113">
        <v>0.5925</v>
      </c>
    </row>
    <row r="25" spans="1:6" ht="15">
      <c r="A25" s="105">
        <v>20</v>
      </c>
      <c r="B25" s="113">
        <v>0.8797</v>
      </c>
      <c r="C25" s="113">
        <v>0.8578</v>
      </c>
      <c r="D25" s="113">
        <v>0.8333</v>
      </c>
      <c r="E25" s="113">
        <v>0.7207</v>
      </c>
      <c r="F25" s="113">
        <v>0.5878</v>
      </c>
    </row>
    <row r="26" spans="1:6" ht="15">
      <c r="A26" s="105">
        <v>21</v>
      </c>
      <c r="B26" s="105">
        <v>0.8727</v>
      </c>
      <c r="C26" s="105">
        <v>0.8549</v>
      </c>
      <c r="D26" s="105">
        <v>0.8286</v>
      </c>
      <c r="E26" s="113">
        <v>0.7149</v>
      </c>
      <c r="F26" s="113">
        <v>0.5831</v>
      </c>
    </row>
    <row r="27" spans="1:6" ht="15">
      <c r="A27" s="105">
        <v>22</v>
      </c>
      <c r="B27" s="113">
        <v>0.8655</v>
      </c>
      <c r="C27" s="113">
        <v>0.844</v>
      </c>
      <c r="D27" s="113">
        <v>0.8199</v>
      </c>
      <c r="E27" s="113">
        <v>0.7091</v>
      </c>
      <c r="F27" s="113">
        <v>0.5784</v>
      </c>
    </row>
    <row r="28" spans="1:6" ht="15">
      <c r="A28" s="105">
        <v>23</v>
      </c>
      <c r="B28" s="105">
        <v>0.8583</v>
      </c>
      <c r="C28" s="105">
        <v>0.8369</v>
      </c>
      <c r="D28" s="113">
        <v>0.813</v>
      </c>
      <c r="E28" s="113">
        <v>0.7032</v>
      </c>
      <c r="F28" s="113">
        <v>0.5735</v>
      </c>
    </row>
    <row r="29" spans="1:6" ht="15">
      <c r="A29" s="105">
        <v>24</v>
      </c>
      <c r="B29" s="113">
        <v>0.8509</v>
      </c>
      <c r="C29" s="113">
        <v>0.8297</v>
      </c>
      <c r="D29" s="113">
        <v>0.8064</v>
      </c>
      <c r="E29" s="113">
        <v>0.6972</v>
      </c>
      <c r="F29" s="113">
        <v>0.5686</v>
      </c>
    </row>
    <row r="30" spans="1:6" ht="15">
      <c r="A30" s="105">
        <v>25</v>
      </c>
      <c r="B30" s="113">
        <v>0.8435</v>
      </c>
      <c r="C30" s="113">
        <v>0.8225</v>
      </c>
      <c r="D30" s="113">
        <v>0.799</v>
      </c>
      <c r="E30" s="113">
        <v>0.6911</v>
      </c>
      <c r="F30" s="113">
        <v>0.5636</v>
      </c>
    </row>
    <row r="31" spans="1:6" ht="15">
      <c r="A31" s="105">
        <v>26</v>
      </c>
      <c r="B31" s="113">
        <v>0.8359</v>
      </c>
      <c r="C31" s="113">
        <v>0.8151</v>
      </c>
      <c r="D31" s="113">
        <v>0.7916</v>
      </c>
      <c r="E31" s="113">
        <v>0.6849</v>
      </c>
      <c r="F31" s="113">
        <v>0.5586</v>
      </c>
    </row>
    <row r="32" spans="1:6" ht="15">
      <c r="A32" s="105">
        <v>27</v>
      </c>
      <c r="B32" s="113">
        <v>0.8283</v>
      </c>
      <c r="C32" s="113">
        <v>0.8077</v>
      </c>
      <c r="D32" s="105">
        <v>0.7846</v>
      </c>
      <c r="E32" s="113">
        <v>0.6786</v>
      </c>
      <c r="F32" s="113">
        <v>0.5535</v>
      </c>
    </row>
    <row r="33" spans="1:6" ht="15">
      <c r="A33" s="105">
        <v>28</v>
      </c>
      <c r="B33" s="113">
        <v>0.8204</v>
      </c>
      <c r="C33" s="113">
        <v>0.8001</v>
      </c>
      <c r="D33" s="113">
        <v>0.7773</v>
      </c>
      <c r="E33" s="113">
        <v>0.6722</v>
      </c>
      <c r="F33" s="113">
        <v>0.5483</v>
      </c>
    </row>
    <row r="34" spans="1:6" ht="15">
      <c r="A34" s="105">
        <v>29</v>
      </c>
      <c r="B34" s="113">
        <v>0.8127</v>
      </c>
      <c r="C34" s="113">
        <v>0.7925</v>
      </c>
      <c r="D34" s="113">
        <v>0.7699</v>
      </c>
      <c r="E34" s="113">
        <v>0.6658</v>
      </c>
      <c r="F34" s="113">
        <v>0.5431</v>
      </c>
    </row>
    <row r="35" spans="1:6" ht="15">
      <c r="A35" s="105">
        <v>30</v>
      </c>
      <c r="B35" s="113">
        <v>0.8047</v>
      </c>
      <c r="C35" s="113">
        <v>0.7847</v>
      </c>
      <c r="D35" s="113">
        <v>0.7623</v>
      </c>
      <c r="E35" s="113">
        <v>0.6593</v>
      </c>
      <c r="F35" s="113">
        <v>0.5378</v>
      </c>
    </row>
    <row r="36" spans="1:6" ht="15">
      <c r="A36" s="105">
        <v>31</v>
      </c>
      <c r="B36" s="113">
        <v>0.7967</v>
      </c>
      <c r="C36" s="113">
        <v>0.7769</v>
      </c>
      <c r="D36" s="113">
        <v>0.7547</v>
      </c>
      <c r="E36" s="113">
        <v>0.6527</v>
      </c>
      <c r="F36" s="113">
        <v>0.5324</v>
      </c>
    </row>
    <row r="37" spans="1:6" ht="15">
      <c r="A37" s="105">
        <v>32</v>
      </c>
      <c r="B37" s="113">
        <v>0.7885</v>
      </c>
      <c r="C37" s="113">
        <v>0.7689</v>
      </c>
      <c r="D37" s="113">
        <v>0.747</v>
      </c>
      <c r="E37" s="113">
        <v>0.646</v>
      </c>
      <c r="F37" s="113">
        <v>0.5269</v>
      </c>
    </row>
    <row r="38" spans="1:6" ht="15">
      <c r="A38" s="105">
        <v>33</v>
      </c>
      <c r="B38" s="113">
        <v>0.7803</v>
      </c>
      <c r="C38" s="113">
        <v>0.761</v>
      </c>
      <c r="D38" s="113">
        <v>0.7392</v>
      </c>
      <c r="E38" s="113">
        <v>0.6393</v>
      </c>
      <c r="F38" s="113">
        <v>0.5214</v>
      </c>
    </row>
    <row r="39" spans="1:6" ht="15">
      <c r="A39" s="105">
        <v>34</v>
      </c>
      <c r="B39" s="113">
        <v>0.772</v>
      </c>
      <c r="C39" s="113">
        <v>0.7527</v>
      </c>
      <c r="D39" s="113">
        <v>0.7312</v>
      </c>
      <c r="E39" s="113">
        <v>0.6324</v>
      </c>
      <c r="F39" s="113">
        <v>0.5158</v>
      </c>
    </row>
    <row r="40" spans="1:6" ht="15">
      <c r="A40" s="105">
        <v>35</v>
      </c>
      <c r="B40" s="113">
        <v>0.7635</v>
      </c>
      <c r="C40" s="113">
        <v>0.7445</v>
      </c>
      <c r="D40" s="113">
        <v>0.7233</v>
      </c>
      <c r="E40" s="113">
        <v>0.6255</v>
      </c>
      <c r="F40" s="113">
        <v>0.5102</v>
      </c>
    </row>
    <row r="41" spans="1:6" ht="15">
      <c r="A41" s="105">
        <v>36</v>
      </c>
      <c r="B41" s="113">
        <v>0.755</v>
      </c>
      <c r="C41" s="113">
        <v>0.7362</v>
      </c>
      <c r="D41" s="113">
        <v>0.7151</v>
      </c>
      <c r="E41" s="113">
        <v>0.6185</v>
      </c>
      <c r="F41" s="113">
        <v>0.5045</v>
      </c>
    </row>
    <row r="42" spans="1:6" ht="15">
      <c r="A42" s="105">
        <v>37</v>
      </c>
      <c r="B42" s="113">
        <v>0.7465</v>
      </c>
      <c r="C42" s="113">
        <v>0.7277</v>
      </c>
      <c r="D42" s="113">
        <v>0.7069</v>
      </c>
      <c r="E42" s="113">
        <v>0.6114</v>
      </c>
      <c r="F42" s="113">
        <v>0.4987</v>
      </c>
    </row>
    <row r="43" spans="1:6" ht="15">
      <c r="A43" s="105">
        <v>38</v>
      </c>
      <c r="B43" s="113">
        <v>0.7376</v>
      </c>
      <c r="C43" s="113">
        <v>0.7192</v>
      </c>
      <c r="D43" s="113">
        <v>0.6986</v>
      </c>
      <c r="E43" s="113">
        <v>0.6043</v>
      </c>
      <c r="F43" s="113">
        <v>0.4929</v>
      </c>
    </row>
    <row r="44" spans="1:6" ht="15">
      <c r="A44" s="105">
        <v>39</v>
      </c>
      <c r="B44" s="113">
        <v>0.7287</v>
      </c>
      <c r="C44" s="113">
        <v>0.7106</v>
      </c>
      <c r="D44" s="113">
        <v>0.67</v>
      </c>
      <c r="E44" s="113">
        <v>0.597</v>
      </c>
      <c r="F44" s="113">
        <v>0.487</v>
      </c>
    </row>
    <row r="45" spans="1:6" ht="15">
      <c r="A45" s="105">
        <v>40</v>
      </c>
      <c r="B45" s="113">
        <v>0.7198</v>
      </c>
      <c r="C45" s="113">
        <v>0.7019</v>
      </c>
      <c r="D45" s="113">
        <v>0.6903</v>
      </c>
      <c r="E45" s="113">
        <v>0.5897</v>
      </c>
      <c r="F45" s="113">
        <v>0.481</v>
      </c>
    </row>
    <row r="46" spans="1:6" ht="15">
      <c r="A46" s="105">
        <v>41</v>
      </c>
      <c r="B46" s="113">
        <v>0.717</v>
      </c>
      <c r="C46" s="113">
        <v>0.693</v>
      </c>
      <c r="D46" s="113">
        <v>0.6732</v>
      </c>
      <c r="E46" s="113">
        <v>0.5823</v>
      </c>
      <c r="F46" s="113">
        <v>0.4749</v>
      </c>
    </row>
    <row r="47" spans="1:6" ht="15">
      <c r="A47" s="105">
        <v>42</v>
      </c>
      <c r="B47" s="113">
        <v>0.7016</v>
      </c>
      <c r="C47" s="113">
        <v>0.6841</v>
      </c>
      <c r="D47" s="113">
        <v>0.6645</v>
      </c>
      <c r="E47" s="113">
        <v>0.5748</v>
      </c>
      <c r="F47" s="113">
        <v>0.4688</v>
      </c>
    </row>
    <row r="48" spans="1:6" ht="15">
      <c r="A48" s="111">
        <v>43</v>
      </c>
      <c r="B48" s="112">
        <v>0.6923</v>
      </c>
      <c r="C48" s="112">
        <v>0.6751</v>
      </c>
      <c r="D48" s="112">
        <v>0.6558</v>
      </c>
      <c r="E48" s="112">
        <v>0.5672</v>
      </c>
      <c r="F48" s="113">
        <v>0.4626</v>
      </c>
    </row>
    <row r="49" spans="1:6" ht="15">
      <c r="A49" s="105">
        <v>44</v>
      </c>
      <c r="B49" s="113">
        <v>0.683</v>
      </c>
      <c r="C49" s="113">
        <v>0.666</v>
      </c>
      <c r="D49" s="113">
        <v>0.644</v>
      </c>
      <c r="E49" s="113">
        <v>0.5595</v>
      </c>
      <c r="F49" s="113">
        <v>0.4564</v>
      </c>
    </row>
    <row r="50" spans="1:6" ht="15">
      <c r="A50" s="105">
        <v>45</v>
      </c>
      <c r="B50" s="113">
        <v>0.6735</v>
      </c>
      <c r="C50" s="113">
        <v>0.6568</v>
      </c>
      <c r="D50" s="113">
        <v>0.638</v>
      </c>
      <c r="E50" s="113">
        <v>0.5518</v>
      </c>
      <c r="F50" s="113">
        <v>0.4501</v>
      </c>
    </row>
    <row r="51" spans="1:6" ht="15">
      <c r="A51" s="105">
        <v>46</v>
      </c>
      <c r="B51" s="113">
        <v>0.664</v>
      </c>
      <c r="C51" s="113">
        <v>0.6475</v>
      </c>
      <c r="D51" s="113">
        <v>0.629</v>
      </c>
      <c r="E51" s="113">
        <v>0.544</v>
      </c>
      <c r="F51" s="113">
        <v>0.4437</v>
      </c>
    </row>
    <row r="52" spans="1:6" ht="15">
      <c r="A52" s="105">
        <v>47</v>
      </c>
      <c r="B52" s="113">
        <v>0.6543</v>
      </c>
      <c r="C52" s="113">
        <v>0.6381</v>
      </c>
      <c r="D52" s="113">
        <v>0.6199</v>
      </c>
      <c r="E52" s="113">
        <v>0.5361</v>
      </c>
      <c r="F52" s="113">
        <v>0.4372</v>
      </c>
    </row>
    <row r="53" spans="1:6" ht="15">
      <c r="A53" s="105">
        <v>48</v>
      </c>
      <c r="B53" s="113">
        <v>0.6446</v>
      </c>
      <c r="C53" s="113">
        <v>0.6286</v>
      </c>
      <c r="D53" s="113">
        <v>0.6106</v>
      </c>
      <c r="E53" s="113">
        <v>0.5218</v>
      </c>
      <c r="F53" s="113">
        <v>0.4307</v>
      </c>
    </row>
    <row r="54" spans="1:6" ht="15">
      <c r="A54" s="105">
        <v>49</v>
      </c>
      <c r="B54" s="113">
        <v>0.6348</v>
      </c>
      <c r="C54" s="113">
        <v>0.619</v>
      </c>
      <c r="D54" s="113">
        <v>0.6013</v>
      </c>
      <c r="E54" s="113">
        <v>0.52</v>
      </c>
      <c r="F54" s="113">
        <v>0.4241</v>
      </c>
    </row>
    <row r="55" spans="1:6" ht="15">
      <c r="A55" s="105">
        <v>50</v>
      </c>
      <c r="B55" s="113">
        <v>0.6248</v>
      </c>
      <c r="C55" s="113">
        <v>0.6093</v>
      </c>
      <c r="D55" s="113">
        <v>0.5918</v>
      </c>
      <c r="E55" s="113">
        <v>0.5119</v>
      </c>
      <c r="F55" s="113">
        <v>0.4175</v>
      </c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T18" sqref="T18"/>
    </sheetView>
  </sheetViews>
  <sheetFormatPr defaultColWidth="11.421875" defaultRowHeight="15"/>
  <cols>
    <col min="1" max="1" width="10.7109375" style="11" customWidth="1"/>
    <col min="2" max="2" width="8.7109375" style="11" customWidth="1"/>
    <col min="3" max="3" width="8.28125" style="11" customWidth="1"/>
    <col min="4" max="4" width="8.57421875" style="11" customWidth="1"/>
    <col min="5" max="5" width="9.28125" style="11" customWidth="1"/>
    <col min="6" max="6" width="10.00390625" style="11" customWidth="1"/>
    <col min="7" max="7" width="9.421875" style="11" customWidth="1"/>
    <col min="8" max="8" width="12.421875" style="11" customWidth="1"/>
    <col min="9" max="10" width="11.421875" style="11" customWidth="1"/>
    <col min="11" max="11" width="4.00390625" style="7" customWidth="1"/>
    <col min="12" max="12" width="4.00390625" style="8" customWidth="1"/>
  </cols>
  <sheetData>
    <row r="1" spans="1:12" ht="19.5" customHeight="1">
      <c r="A1" s="318" t="s">
        <v>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20"/>
    </row>
    <row r="2" spans="1:12" ht="19.5" customHeight="1" thickBot="1">
      <c r="A2" s="321" t="s">
        <v>168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1:12" ht="21" customHeight="1" thickBot="1">
      <c r="A3" s="315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</row>
    <row r="4" spans="1:12" ht="26.25" thickBot="1">
      <c r="A4" s="64" t="s">
        <v>55</v>
      </c>
      <c r="B4" s="65" t="s">
        <v>56</v>
      </c>
      <c r="C4" s="66" t="s">
        <v>57</v>
      </c>
      <c r="D4" s="66" t="s">
        <v>58</v>
      </c>
      <c r="E4" s="66" t="s">
        <v>59</v>
      </c>
      <c r="F4" s="66" t="s">
        <v>60</v>
      </c>
      <c r="G4" s="66" t="s">
        <v>61</v>
      </c>
      <c r="H4" s="66" t="s">
        <v>62</v>
      </c>
      <c r="I4" s="66" t="s">
        <v>63</v>
      </c>
      <c r="J4" s="66" t="s">
        <v>64</v>
      </c>
      <c r="K4" s="313"/>
      <c r="L4" s="314"/>
    </row>
    <row r="5" spans="1:12" ht="15">
      <c r="A5" s="101"/>
      <c r="B5" s="102">
        <v>1</v>
      </c>
      <c r="C5" s="102">
        <f>1-0.0032</f>
        <v>0.9968</v>
      </c>
      <c r="D5" s="102">
        <f>1-0.0252</f>
        <v>0.9748</v>
      </c>
      <c r="E5" s="102">
        <f>1-0.0809</f>
        <v>0.9191</v>
      </c>
      <c r="F5" s="102">
        <f>1-0.1801</f>
        <v>0.8199</v>
      </c>
      <c r="G5" s="102">
        <f>1-0.332</f>
        <v>0.6679999999999999</v>
      </c>
      <c r="H5" s="102">
        <f>1-0.526</f>
        <v>0.474</v>
      </c>
      <c r="I5" s="102">
        <f>1-0.752</f>
        <v>0.248</v>
      </c>
      <c r="J5" s="102">
        <v>0.1</v>
      </c>
      <c r="K5" s="103"/>
      <c r="L5" s="103"/>
    </row>
    <row r="6" spans="1:12" ht="15">
      <c r="A6" s="98">
        <v>0</v>
      </c>
      <c r="B6" s="99">
        <v>1</v>
      </c>
      <c r="C6" s="100">
        <v>0.99</v>
      </c>
      <c r="D6" s="100">
        <v>0.975</v>
      </c>
      <c r="E6" s="100">
        <v>0.92</v>
      </c>
      <c r="F6" s="100">
        <v>0.82</v>
      </c>
      <c r="G6" s="100">
        <v>0.66</v>
      </c>
      <c r="H6" s="100">
        <v>0.47</v>
      </c>
      <c r="I6" s="100">
        <v>0.25</v>
      </c>
      <c r="J6" s="100">
        <v>0.135</v>
      </c>
      <c r="K6" s="9"/>
      <c r="L6" s="9"/>
    </row>
    <row r="7" spans="1:12" ht="15">
      <c r="A7" s="98">
        <v>1</v>
      </c>
      <c r="B7" s="10">
        <f>(1-(A7/L7)^1.4)*1</f>
        <v>0.9971031813976786</v>
      </c>
      <c r="C7" s="10">
        <f>(1-(A7/L7)^1.4)*0.99</f>
        <v>0.9871321495837018</v>
      </c>
      <c r="D7" s="10">
        <f>(1-(K7/L7)^1.4)*0.975</f>
        <v>0.9721756018627367</v>
      </c>
      <c r="E7" s="10">
        <f>(1-((K7/L7)^1.4))*0.92</f>
        <v>0.9173349268858644</v>
      </c>
      <c r="F7" s="10">
        <f>(1-((K7/L7)^1.4))*0.82</f>
        <v>0.8176246087460964</v>
      </c>
      <c r="G7" s="10">
        <v>0.6581</v>
      </c>
      <c r="H7" s="10">
        <f>(1-((K7/L7)^1.4))*0.47</f>
        <v>0.4686384952569089</v>
      </c>
      <c r="I7" s="10">
        <f>(1-(K7/L7)^1.4)*0.25</f>
        <v>0.24927579534941965</v>
      </c>
      <c r="J7" s="10">
        <f>(1-((A7/L7)^1.4))*0.135</f>
        <v>0.13460892948868663</v>
      </c>
      <c r="K7" s="9">
        <v>1</v>
      </c>
      <c r="L7" s="9">
        <v>65</v>
      </c>
    </row>
    <row r="8" spans="1:12" ht="15">
      <c r="A8" s="98">
        <v>2</v>
      </c>
      <c r="B8" s="10">
        <f>(1-(A8/L8)^1.4)*1</f>
        <v>0.9923552498763257</v>
      </c>
      <c r="C8" s="113">
        <f>(1-(A8/L8)^1.4)*0.99</f>
        <v>0.9824316973775624</v>
      </c>
      <c r="D8" s="10">
        <f>(1-(K8/L8)^1.4)*0.975</f>
        <v>0.9675463686294176</v>
      </c>
      <c r="E8" s="10">
        <f aca="true" t="shared" si="0" ref="E8:E55">(1-((K8/L8)^1.4))*0.92</f>
        <v>0.9129668298862197</v>
      </c>
      <c r="F8" s="10">
        <f aca="true" t="shared" si="1" ref="F8:F56">(1-((K8/L8)^1.4))*0.82</f>
        <v>0.813731304898587</v>
      </c>
      <c r="G8" s="10">
        <v>0.6574</v>
      </c>
      <c r="H8" s="10">
        <f aca="true" t="shared" si="2" ref="H8:H56">(1-((K8/L8)^1.4))*0.47</f>
        <v>0.46640696744187304</v>
      </c>
      <c r="I8" s="10">
        <f>(1-(K8/L8)^1.4)*0.25</f>
        <v>0.24808881246908143</v>
      </c>
      <c r="J8" s="10">
        <f>(1-((A8/L8)^1.4))*0.135</f>
        <v>0.13396795873330397</v>
      </c>
      <c r="K8" s="9">
        <v>2</v>
      </c>
      <c r="L8" s="9">
        <v>65</v>
      </c>
    </row>
    <row r="9" spans="1:12" ht="15">
      <c r="A9" s="98">
        <v>3</v>
      </c>
      <c r="B9" s="10">
        <f>(1-(A9/L9)^1.4)*1</f>
        <v>0.9865137546206557</v>
      </c>
      <c r="C9" s="10">
        <f>(1-(A9/L9)^1.4)*0.99</f>
        <v>0.9766486170744492</v>
      </c>
      <c r="D9" s="10">
        <f aca="true" t="shared" si="3" ref="D9:D56">(1-(K9/L9)^1.4)*0.975</f>
        <v>0.9618509107551393</v>
      </c>
      <c r="E9" s="10">
        <f t="shared" si="0"/>
        <v>0.9075926542510033</v>
      </c>
      <c r="F9" s="10">
        <f t="shared" si="1"/>
        <v>0.8089412787889376</v>
      </c>
      <c r="G9" s="10">
        <v>0.6519</v>
      </c>
      <c r="H9" s="10">
        <f t="shared" si="2"/>
        <v>0.46366146467170816</v>
      </c>
      <c r="I9" s="10">
        <f>(1-(K9/L9)^1.4)*0.25</f>
        <v>0.24662843865516393</v>
      </c>
      <c r="J9" s="10">
        <f aca="true" t="shared" si="4" ref="J9:J56">(1-((A9/L9)^1.4))*0.135</f>
        <v>0.13317935687378854</v>
      </c>
      <c r="K9" s="9">
        <v>3</v>
      </c>
      <c r="L9" s="9">
        <v>65</v>
      </c>
    </row>
    <row r="10" spans="1:12" ht="15">
      <c r="A10" s="98">
        <v>4</v>
      </c>
      <c r="B10" s="10">
        <f>(1-(A10/L10)^1.4)*1</f>
        <v>0.9798253834718594</v>
      </c>
      <c r="C10" s="10">
        <f aca="true" t="shared" si="5" ref="C10:C47">(1-(A10/L10)^1.4)*0.99</f>
        <v>0.9700271296371409</v>
      </c>
      <c r="D10" s="10">
        <f t="shared" si="3"/>
        <v>0.955329748885063</v>
      </c>
      <c r="E10" s="10">
        <f t="shared" si="0"/>
        <v>0.9014393527941107</v>
      </c>
      <c r="F10" s="10">
        <f t="shared" si="1"/>
        <v>0.8034568144469247</v>
      </c>
      <c r="G10" s="10">
        <v>0.6462</v>
      </c>
      <c r="H10" s="10">
        <f t="shared" si="2"/>
        <v>0.4605179302317739</v>
      </c>
      <c r="I10" s="10">
        <f aca="true" t="shared" si="6" ref="I10:I32">(1-(K10/L10)^1.4)*0.25</f>
        <v>0.24495634586796486</v>
      </c>
      <c r="J10" s="10">
        <f t="shared" si="4"/>
        <v>0.13227642676870102</v>
      </c>
      <c r="K10" s="9">
        <v>4</v>
      </c>
      <c r="L10" s="9">
        <v>65</v>
      </c>
    </row>
    <row r="11" spans="1:12" ht="15">
      <c r="A11" s="98">
        <v>5</v>
      </c>
      <c r="B11" s="10">
        <f>(1-(A11/L11)^1.4)*1</f>
        <v>0.9724272992897274</v>
      </c>
      <c r="C11" s="10">
        <f t="shared" si="5"/>
        <v>0.9627030262968301</v>
      </c>
      <c r="D11" s="10">
        <f t="shared" si="3"/>
        <v>0.9481166168074842</v>
      </c>
      <c r="E11" s="10">
        <f t="shared" si="0"/>
        <v>0.8946331153465492</v>
      </c>
      <c r="F11" s="10">
        <f t="shared" si="1"/>
        <v>0.7973903854175765</v>
      </c>
      <c r="G11" s="10">
        <v>0.6403</v>
      </c>
      <c r="H11" s="10">
        <f t="shared" si="2"/>
        <v>0.45704083066617185</v>
      </c>
      <c r="I11" s="10">
        <f t="shared" si="6"/>
        <v>0.24310682482243184</v>
      </c>
      <c r="J11" s="10">
        <f t="shared" si="4"/>
        <v>0.1312776854041132</v>
      </c>
      <c r="K11" s="9">
        <v>5</v>
      </c>
      <c r="L11" s="9">
        <v>65</v>
      </c>
    </row>
    <row r="12" spans="1:12" ht="15">
      <c r="A12" s="98">
        <v>6</v>
      </c>
      <c r="B12" s="10">
        <f aca="true" t="shared" si="7" ref="B12:B19">(1-(A12/L12)^1.4)*1</f>
        <v>0.9644095850706615</v>
      </c>
      <c r="C12" s="10">
        <f t="shared" si="5"/>
        <v>0.954765489219955</v>
      </c>
      <c r="D12" s="10">
        <f t="shared" si="3"/>
        <v>0.940299345443895</v>
      </c>
      <c r="E12" s="10">
        <f t="shared" si="0"/>
        <v>0.8872568182650087</v>
      </c>
      <c r="F12" s="10">
        <f t="shared" si="1"/>
        <v>0.7908158597579424</v>
      </c>
      <c r="G12" s="10">
        <v>0.6343</v>
      </c>
      <c r="H12" s="10">
        <f t="shared" si="2"/>
        <v>0.4532725049832109</v>
      </c>
      <c r="I12" s="10">
        <f t="shared" si="6"/>
        <v>0.2411023962676654</v>
      </c>
      <c r="J12" s="10">
        <f t="shared" si="4"/>
        <v>0.13019529398453933</v>
      </c>
      <c r="K12" s="9">
        <v>6</v>
      </c>
      <c r="L12" s="9">
        <v>65</v>
      </c>
    </row>
    <row r="13" spans="1:12" ht="15">
      <c r="A13" s="98">
        <v>7</v>
      </c>
      <c r="B13" s="10">
        <f t="shared" si="7"/>
        <v>0.9558370010881013</v>
      </c>
      <c r="C13" s="10">
        <f t="shared" si="5"/>
        <v>0.9462786310772203</v>
      </c>
      <c r="D13" s="10">
        <f t="shared" si="3"/>
        <v>0.9319410760608988</v>
      </c>
      <c r="E13" s="10">
        <f t="shared" si="0"/>
        <v>0.8793700410010532</v>
      </c>
      <c r="F13" s="10">
        <f t="shared" si="1"/>
        <v>0.7837863408922431</v>
      </c>
      <c r="G13" s="10">
        <v>0.6282</v>
      </c>
      <c r="H13" s="10">
        <f t="shared" si="2"/>
        <v>0.4492433905114076</v>
      </c>
      <c r="I13" s="10">
        <f t="shared" si="6"/>
        <v>0.23895925027202533</v>
      </c>
      <c r="J13" s="10">
        <f t="shared" si="4"/>
        <v>0.12903799514689368</v>
      </c>
      <c r="K13" s="9">
        <v>7</v>
      </c>
      <c r="L13" s="9">
        <v>65</v>
      </c>
    </row>
    <row r="14" spans="1:12" ht="15">
      <c r="A14" s="98">
        <v>8</v>
      </c>
      <c r="B14" s="10">
        <f t="shared" si="7"/>
        <v>0.946758867788618</v>
      </c>
      <c r="C14" s="10">
        <f t="shared" si="5"/>
        <v>0.9372912791107317</v>
      </c>
      <c r="D14" s="10">
        <f t="shared" si="3"/>
        <v>0.9230898960939025</v>
      </c>
      <c r="E14" s="10">
        <f t="shared" si="0"/>
        <v>0.8710181583655285</v>
      </c>
      <c r="F14" s="10">
        <f t="shared" si="1"/>
        <v>0.7763422715866667</v>
      </c>
      <c r="G14" s="10">
        <v>0.6218</v>
      </c>
      <c r="H14" s="10">
        <f t="shared" si="2"/>
        <v>0.44497666786065043</v>
      </c>
      <c r="I14" s="10">
        <f t="shared" si="6"/>
        <v>0.2366897169471545</v>
      </c>
      <c r="J14" s="10">
        <f t="shared" si="4"/>
        <v>0.12781244715146342</v>
      </c>
      <c r="K14" s="9">
        <v>8</v>
      </c>
      <c r="L14" s="9">
        <v>65</v>
      </c>
    </row>
    <row r="15" spans="1:12" ht="15">
      <c r="A15" s="98">
        <v>9</v>
      </c>
      <c r="B15" s="10">
        <f t="shared" si="7"/>
        <v>0.9372142893979841</v>
      </c>
      <c r="C15" s="10">
        <f t="shared" si="5"/>
        <v>0.9278421465040043</v>
      </c>
      <c r="D15" s="10">
        <f t="shared" si="3"/>
        <v>0.9137839321630346</v>
      </c>
      <c r="E15" s="10">
        <f t="shared" si="0"/>
        <v>0.8622371462461454</v>
      </c>
      <c r="F15" s="10">
        <f t="shared" si="1"/>
        <v>0.7685157173063469</v>
      </c>
      <c r="G15" s="10">
        <v>0.6154</v>
      </c>
      <c r="H15" s="10">
        <f t="shared" si="2"/>
        <v>0.44049071601705253</v>
      </c>
      <c r="I15" s="10">
        <f t="shared" si="6"/>
        <v>0.23430357234949603</v>
      </c>
      <c r="J15" s="10">
        <f>(1-((A15/L15)^1.4))*0.135</f>
        <v>0.12652392906872786</v>
      </c>
      <c r="K15" s="9">
        <v>9</v>
      </c>
      <c r="L15" s="9">
        <v>65</v>
      </c>
    </row>
    <row r="16" spans="1:12" ht="15">
      <c r="A16" s="98">
        <v>10</v>
      </c>
      <c r="B16" s="10">
        <f t="shared" si="7"/>
        <v>0.9272352065828439</v>
      </c>
      <c r="C16" s="10">
        <f t="shared" si="5"/>
        <v>0.9179628545170154</v>
      </c>
      <c r="D16" s="10">
        <f t="shared" si="3"/>
        <v>0.9040543264182728</v>
      </c>
      <c r="E16" s="10">
        <f t="shared" si="0"/>
        <v>0.8530563900562164</v>
      </c>
      <c r="F16" s="10">
        <f t="shared" si="1"/>
        <v>0.7603328693979319</v>
      </c>
      <c r="G16" s="10">
        <v>0.6087</v>
      </c>
      <c r="H16" s="10">
        <f t="shared" si="2"/>
        <v>0.43580054709393656</v>
      </c>
      <c r="I16" s="10">
        <f t="shared" si="6"/>
        <v>0.23180880164571097</v>
      </c>
      <c r="J16" s="10">
        <f t="shared" si="4"/>
        <v>0.12517675288868393</v>
      </c>
      <c r="K16" s="9">
        <v>10</v>
      </c>
      <c r="L16" s="9">
        <v>65</v>
      </c>
    </row>
    <row r="17" spans="1:12" ht="15">
      <c r="A17" s="98">
        <v>11</v>
      </c>
      <c r="B17" s="10">
        <f t="shared" si="7"/>
        <v>0.916848313916511</v>
      </c>
      <c r="C17" s="10">
        <f>(1-(A17/L17)^1.4)*0.99</f>
        <v>0.9076798307773459</v>
      </c>
      <c r="D17" s="10">
        <f t="shared" si="3"/>
        <v>0.8939271060685982</v>
      </c>
      <c r="E17" s="10">
        <f t="shared" si="0"/>
        <v>0.8435004488031902</v>
      </c>
      <c r="F17" s="10">
        <f t="shared" si="1"/>
        <v>0.751815617411539</v>
      </c>
      <c r="G17" s="10">
        <v>0.6019</v>
      </c>
      <c r="H17" s="10">
        <f t="shared" si="2"/>
        <v>0.43091870754076017</v>
      </c>
      <c r="I17" s="10">
        <f t="shared" si="6"/>
        <v>0.22921207847912775</v>
      </c>
      <c r="J17" s="10">
        <f t="shared" si="4"/>
        <v>0.12377452237872899</v>
      </c>
      <c r="K17" s="9">
        <v>11</v>
      </c>
      <c r="L17" s="9">
        <v>65</v>
      </c>
    </row>
    <row r="18" spans="1:12" ht="15">
      <c r="A18" s="98">
        <v>12</v>
      </c>
      <c r="B18" s="10">
        <f t="shared" si="7"/>
        <v>0.9060763319060964</v>
      </c>
      <c r="C18" s="10">
        <f t="shared" si="5"/>
        <v>0.8970155685870354</v>
      </c>
      <c r="D18" s="10">
        <f t="shared" si="3"/>
        <v>0.883424423608444</v>
      </c>
      <c r="E18" s="10">
        <f t="shared" si="0"/>
        <v>0.8335902253536087</v>
      </c>
      <c r="F18" s="10">
        <f t="shared" si="1"/>
        <v>0.742982592162999</v>
      </c>
      <c r="G18" s="10">
        <v>0.595</v>
      </c>
      <c r="H18" s="10">
        <f t="shared" si="2"/>
        <v>0.4258558759958653</v>
      </c>
      <c r="I18" s="10">
        <f t="shared" si="6"/>
        <v>0.2265190829765241</v>
      </c>
      <c r="J18" s="10">
        <f t="shared" si="4"/>
        <v>0.12232030480732302</v>
      </c>
      <c r="K18" s="9">
        <v>12</v>
      </c>
      <c r="L18" s="9">
        <v>65</v>
      </c>
    </row>
    <row r="19" spans="1:12" ht="15">
      <c r="A19" s="98">
        <v>13</v>
      </c>
      <c r="B19" s="10">
        <f t="shared" si="7"/>
        <v>0.8949388878238493</v>
      </c>
      <c r="C19" s="10">
        <f t="shared" si="5"/>
        <v>0.8859894989456109</v>
      </c>
      <c r="D19" s="10">
        <f t="shared" si="3"/>
        <v>0.8725654156282531</v>
      </c>
      <c r="E19" s="10">
        <f t="shared" si="0"/>
        <v>0.8233437767979415</v>
      </c>
      <c r="F19" s="10">
        <f t="shared" si="1"/>
        <v>0.7338498880155564</v>
      </c>
      <c r="G19" s="10">
        <v>0.5878</v>
      </c>
      <c r="H19" s="10">
        <f t="shared" si="2"/>
        <v>0.42062127727720916</v>
      </c>
      <c r="I19" s="10">
        <f t="shared" si="6"/>
        <v>0.22373472195596233</v>
      </c>
      <c r="J19" s="10">
        <f t="shared" si="4"/>
        <v>0.12081674985621967</v>
      </c>
      <c r="K19" s="9">
        <v>13</v>
      </c>
      <c r="L19" s="9">
        <v>65</v>
      </c>
    </row>
    <row r="20" spans="1:12" ht="15">
      <c r="A20" s="98">
        <v>14</v>
      </c>
      <c r="B20" s="10">
        <f>(1-(A20/L20)^1.4)*1</f>
        <v>0.8834531471445899</v>
      </c>
      <c r="C20" s="10">
        <f t="shared" si="5"/>
        <v>0.874618615673144</v>
      </c>
      <c r="D20" s="10">
        <f t="shared" si="3"/>
        <v>0.8613668184659751</v>
      </c>
      <c r="E20" s="10">
        <f t="shared" si="0"/>
        <v>0.8127768953730228</v>
      </c>
      <c r="F20" s="10">
        <f t="shared" si="1"/>
        <v>0.7244315806585636</v>
      </c>
      <c r="G20" s="10">
        <v>0.5806</v>
      </c>
      <c r="H20" s="10">
        <f t="shared" si="2"/>
        <v>0.41522297915795725</v>
      </c>
      <c r="I20" s="10">
        <f t="shared" si="6"/>
        <v>0.22086328678614747</v>
      </c>
      <c r="J20" s="10">
        <f t="shared" si="4"/>
        <v>0.11926617486451964</v>
      </c>
      <c r="K20" s="9">
        <v>14</v>
      </c>
      <c r="L20" s="9">
        <v>65</v>
      </c>
    </row>
    <row r="21" spans="1:12" ht="15">
      <c r="A21" s="98">
        <v>15</v>
      </c>
      <c r="B21" s="10">
        <f>(1-(A21/L21)^1.4)*1</f>
        <v>0.8716342793256118</v>
      </c>
      <c r="C21" s="10">
        <f t="shared" si="5"/>
        <v>0.8629179365323556</v>
      </c>
      <c r="D21" s="10">
        <f t="shared" si="3"/>
        <v>0.8498434223424715</v>
      </c>
      <c r="E21" s="10">
        <f t="shared" si="0"/>
        <v>0.8019035369795628</v>
      </c>
      <c r="F21" s="10">
        <f t="shared" si="1"/>
        <v>0.7147401090470016</v>
      </c>
      <c r="G21" s="10">
        <v>0.5731</v>
      </c>
      <c r="H21" s="10">
        <f t="shared" si="2"/>
        <v>0.4096681112830375</v>
      </c>
      <c r="I21" s="10">
        <f t="shared" si="6"/>
        <v>0.21790856983140294</v>
      </c>
      <c r="J21" s="10">
        <f>(1-((A21/L21)^1.4))*0.135</f>
        <v>0.1176706277089576</v>
      </c>
      <c r="K21" s="9">
        <v>15</v>
      </c>
      <c r="L21" s="9">
        <v>65</v>
      </c>
    </row>
    <row r="22" spans="1:12" ht="15">
      <c r="A22" s="98">
        <v>16</v>
      </c>
      <c r="B22" s="10">
        <f aca="true" t="shared" si="8" ref="B22:B27">(1-(A22/L22)^1.4)*1</f>
        <v>0.8594958097371517</v>
      </c>
      <c r="C22" s="10">
        <f t="shared" si="5"/>
        <v>0.8509008516397801</v>
      </c>
      <c r="D22" s="10">
        <f t="shared" si="3"/>
        <v>0.8380084144937229</v>
      </c>
      <c r="E22" s="10">
        <f t="shared" si="0"/>
        <v>0.7907361449581796</v>
      </c>
      <c r="F22" s="10">
        <f t="shared" si="1"/>
        <v>0.7047865639844644</v>
      </c>
      <c r="G22" s="10">
        <v>0.5655</v>
      </c>
      <c r="H22" s="10">
        <f t="shared" si="2"/>
        <v>0.40396303057646127</v>
      </c>
      <c r="I22" s="10">
        <f t="shared" si="6"/>
        <v>0.21487395243428792</v>
      </c>
      <c r="J22" s="10">
        <f t="shared" si="4"/>
        <v>0.11603193431451549</v>
      </c>
      <c r="K22" s="9">
        <v>16</v>
      </c>
      <c r="L22" s="9">
        <v>65</v>
      </c>
    </row>
    <row r="23" spans="1:12" ht="15">
      <c r="A23" s="98">
        <v>17</v>
      </c>
      <c r="B23" s="10">
        <f t="shared" si="8"/>
        <v>0.8470498910674363</v>
      </c>
      <c r="C23" s="10">
        <f t="shared" si="5"/>
        <v>0.8385793921567619</v>
      </c>
      <c r="D23" s="10">
        <f t="shared" si="3"/>
        <v>0.8258736437907505</v>
      </c>
      <c r="E23" s="10">
        <f t="shared" si="0"/>
        <v>0.7792858997820414</v>
      </c>
      <c r="F23" s="10">
        <f t="shared" si="1"/>
        <v>0.6945809106752977</v>
      </c>
      <c r="G23" s="10">
        <v>0.5578</v>
      </c>
      <c r="H23" s="10">
        <f t="shared" si="2"/>
        <v>0.3981134488016951</v>
      </c>
      <c r="I23" s="10">
        <f t="shared" si="6"/>
        <v>0.21176247276685908</v>
      </c>
      <c r="J23" s="10">
        <f t="shared" si="4"/>
        <v>0.11435173529410392</v>
      </c>
      <c r="K23" s="9">
        <v>17</v>
      </c>
      <c r="L23" s="9">
        <v>65</v>
      </c>
    </row>
    <row r="24" spans="1:12" ht="15">
      <c r="A24" s="98">
        <v>18</v>
      </c>
      <c r="B24" s="10">
        <f t="shared" si="8"/>
        <v>0.8343075163542849</v>
      </c>
      <c r="C24" s="10">
        <f t="shared" si="5"/>
        <v>0.8259644411907421</v>
      </c>
      <c r="D24" s="10">
        <f t="shared" si="3"/>
        <v>0.8134498284454278</v>
      </c>
      <c r="E24" s="10">
        <f t="shared" si="0"/>
        <v>0.7675629150459421</v>
      </c>
      <c r="F24" s="10">
        <f t="shared" si="1"/>
        <v>0.6841321634105135</v>
      </c>
      <c r="G24" s="10">
        <v>0.5499</v>
      </c>
      <c r="H24" s="10">
        <f t="shared" si="2"/>
        <v>0.39212453268651387</v>
      </c>
      <c r="I24" s="10">
        <f t="shared" si="6"/>
        <v>0.20857687908857123</v>
      </c>
      <c r="J24" s="10">
        <f t="shared" si="4"/>
        <v>0.11263151470782846</v>
      </c>
      <c r="K24" s="9">
        <v>18</v>
      </c>
      <c r="L24" s="9">
        <v>65</v>
      </c>
    </row>
    <row r="25" spans="1:12" ht="15">
      <c r="A25" s="98">
        <v>19</v>
      </c>
      <c r="B25" s="10">
        <f t="shared" si="8"/>
        <v>0.8212786887908229</v>
      </c>
      <c r="C25" s="10">
        <f>(1-(A25/L25)^1.4)*0.99</f>
        <v>0.8130659019029146</v>
      </c>
      <c r="D25" s="10">
        <f t="shared" si="3"/>
        <v>0.8007467215710523</v>
      </c>
      <c r="E25" s="10">
        <f t="shared" si="0"/>
        <v>0.7555763936875571</v>
      </c>
      <c r="F25" s="10">
        <f t="shared" si="1"/>
        <v>0.6734485248084747</v>
      </c>
      <c r="G25" s="10">
        <v>0.5418</v>
      </c>
      <c r="H25" s="10">
        <f t="shared" si="2"/>
        <v>0.38600098373168673</v>
      </c>
      <c r="I25" s="10">
        <f t="shared" si="6"/>
        <v>0.20531967219770572</v>
      </c>
      <c r="J25" s="10">
        <f t="shared" si="4"/>
        <v>0.1108726229867611</v>
      </c>
      <c r="K25" s="9">
        <v>19</v>
      </c>
      <c r="L25" s="9">
        <v>65</v>
      </c>
    </row>
    <row r="26" spans="1:12" ht="15">
      <c r="A26" s="98">
        <v>20</v>
      </c>
      <c r="B26" s="10">
        <f t="shared" si="8"/>
        <v>0.8079725589206141</v>
      </c>
      <c r="C26" s="10">
        <f t="shared" si="5"/>
        <v>0.799892833331408</v>
      </c>
      <c r="D26" s="10">
        <f t="shared" si="3"/>
        <v>0.7877732449475988</v>
      </c>
      <c r="E26" s="10">
        <f>(1-((K26/L26)^1.4))*0.92</f>
        <v>0.743334754206965</v>
      </c>
      <c r="F26" s="10">
        <f t="shared" si="1"/>
        <v>0.6625374983149036</v>
      </c>
      <c r="G26" s="10">
        <v>0.5336</v>
      </c>
      <c r="H26" s="10">
        <f>(1-((K26/L26)^1.4))*0.47</f>
        <v>0.37974710269268863</v>
      </c>
      <c r="I26" s="10">
        <f t="shared" si="6"/>
        <v>0.20199313973015354</v>
      </c>
      <c r="J26" s="10">
        <f t="shared" si="4"/>
        <v>0.10907629545428292</v>
      </c>
      <c r="K26" s="9">
        <v>20</v>
      </c>
      <c r="L26" s="9">
        <v>65</v>
      </c>
    </row>
    <row r="27" spans="1:12" ht="15">
      <c r="A27" s="98">
        <v>21</v>
      </c>
      <c r="B27" s="10">
        <f t="shared" si="8"/>
        <v>0.7943975368232234</v>
      </c>
      <c r="C27" s="10">
        <f t="shared" si="5"/>
        <v>0.7864535614549912</v>
      </c>
      <c r="D27" s="10">
        <f t="shared" si="3"/>
        <v>0.7745375984026428</v>
      </c>
      <c r="E27" s="10">
        <f t="shared" si="0"/>
        <v>0.7308457338773656</v>
      </c>
      <c r="F27" s="10">
        <f t="shared" si="1"/>
        <v>0.6514059801950431</v>
      </c>
      <c r="G27" s="10">
        <v>0.5252</v>
      </c>
      <c r="H27" s="10">
        <f t="shared" si="2"/>
        <v>0.373366842306915</v>
      </c>
      <c r="I27" s="10">
        <f t="shared" si="6"/>
        <v>0.19859938420580586</v>
      </c>
      <c r="J27" s="10">
        <f t="shared" si="4"/>
        <v>0.10724366747113517</v>
      </c>
      <c r="K27" s="9">
        <v>21</v>
      </c>
      <c r="L27" s="9">
        <v>65</v>
      </c>
    </row>
    <row r="28" spans="1:12" ht="15">
      <c r="A28" s="98">
        <v>22</v>
      </c>
      <c r="B28" s="10">
        <f>(1-(A28/L28)^1.4)*1</f>
        <v>0.7805613848374638</v>
      </c>
      <c r="C28" s="10">
        <f t="shared" si="5"/>
        <v>0.7727557709890892</v>
      </c>
      <c r="D28" s="10">
        <f t="shared" si="3"/>
        <v>0.7610473502165273</v>
      </c>
      <c r="E28" s="10">
        <f t="shared" si="0"/>
        <v>0.7181164740504667</v>
      </c>
      <c r="F28" s="10">
        <f t="shared" si="1"/>
        <v>0.6400603355667203</v>
      </c>
      <c r="G28" s="10">
        <v>0.5167</v>
      </c>
      <c r="H28" s="10">
        <f t="shared" si="2"/>
        <v>0.366863850873608</v>
      </c>
      <c r="I28" s="10">
        <f t="shared" si="6"/>
        <v>0.19514034620936596</v>
      </c>
      <c r="J28" s="10">
        <f>(1-((A28/L28)^1.4))*0.135</f>
        <v>0.10537578695305763</v>
      </c>
      <c r="K28" s="9">
        <v>22</v>
      </c>
      <c r="L28" s="9">
        <v>65</v>
      </c>
    </row>
    <row r="29" spans="1:12" ht="15">
      <c r="A29" s="98">
        <v>23</v>
      </c>
      <c r="B29" s="10">
        <f>(1-(A29/L29)^1.4)*1</f>
        <v>0.7664712949399884</v>
      </c>
      <c r="C29" s="10">
        <f t="shared" si="5"/>
        <v>0.7588065819905886</v>
      </c>
      <c r="D29" s="10">
        <f t="shared" si="3"/>
        <v>0.7473095125664887</v>
      </c>
      <c r="E29" s="10">
        <f t="shared" si="0"/>
        <v>0.7051535913447894</v>
      </c>
      <c r="F29" s="10">
        <f t="shared" si="1"/>
        <v>0.6285064618507905</v>
      </c>
      <c r="G29" s="10">
        <v>0.508</v>
      </c>
      <c r="H29" s="10">
        <f t="shared" si="2"/>
        <v>0.36024150862179455</v>
      </c>
      <c r="I29" s="10">
        <f t="shared" si="6"/>
        <v>0.1916178237349971</v>
      </c>
      <c r="J29" s="10">
        <f t="shared" si="4"/>
        <v>0.10347362481689845</v>
      </c>
      <c r="K29" s="9">
        <v>23</v>
      </c>
      <c r="L29" s="9">
        <v>65</v>
      </c>
    </row>
    <row r="30" spans="1:12" ht="15">
      <c r="A30" s="98">
        <v>24</v>
      </c>
      <c r="B30" s="10">
        <f aca="true" t="shared" si="9" ref="B30:B37">(1-(A30/L30)^1.4)*1</f>
        <v>0.752133953882573</v>
      </c>
      <c r="C30" s="10">
        <f t="shared" si="5"/>
        <v>0.7446126143437473</v>
      </c>
      <c r="D30" s="10">
        <f t="shared" si="3"/>
        <v>0.7333306050355086</v>
      </c>
      <c r="E30" s="10">
        <f t="shared" si="0"/>
        <v>0.6919632375719672</v>
      </c>
      <c r="F30" s="10">
        <f t="shared" si="1"/>
        <v>0.6167498421837098</v>
      </c>
      <c r="G30" s="10">
        <v>0.4991</v>
      </c>
      <c r="H30" s="10">
        <f t="shared" si="2"/>
        <v>0.35350295832480927</v>
      </c>
      <c r="I30" s="10">
        <f t="shared" si="6"/>
        <v>0.18803348847064325</v>
      </c>
      <c r="J30" s="10">
        <f t="shared" si="4"/>
        <v>0.10153808377414736</v>
      </c>
      <c r="K30" s="9">
        <v>24</v>
      </c>
      <c r="L30" s="9">
        <v>65</v>
      </c>
    </row>
    <row r="31" spans="1:12" ht="15">
      <c r="A31" s="98">
        <v>25</v>
      </c>
      <c r="B31" s="10">
        <f t="shared" si="9"/>
        <v>0.7375555984592774</v>
      </c>
      <c r="C31" s="10">
        <f t="shared" si="5"/>
        <v>0.7301800424746846</v>
      </c>
      <c r="D31" s="10">
        <f t="shared" si="3"/>
        <v>0.7191167084977955</v>
      </c>
      <c r="E31" s="10">
        <f t="shared" si="0"/>
        <v>0.6785511505825352</v>
      </c>
      <c r="F31" s="10">
        <f t="shared" si="1"/>
        <v>0.6047955907366075</v>
      </c>
      <c r="G31" s="10">
        <v>0.4901</v>
      </c>
      <c r="H31" s="10">
        <f t="shared" si="2"/>
        <v>0.3466511312758604</v>
      </c>
      <c r="I31" s="10">
        <f t="shared" si="6"/>
        <v>0.18438889961481936</v>
      </c>
      <c r="J31" s="10">
        <f>(1-((A31/L31)^1.4))*0.135</f>
        <v>0.09957000579200245</v>
      </c>
      <c r="K31" s="9">
        <v>25</v>
      </c>
      <c r="L31" s="9">
        <v>65</v>
      </c>
    </row>
    <row r="32" spans="1:12" ht="15">
      <c r="A32" s="98">
        <v>26</v>
      </c>
      <c r="B32" s="10">
        <f t="shared" si="9"/>
        <v>0.7227420627379415</v>
      </c>
      <c r="C32" s="10">
        <f t="shared" si="5"/>
        <v>0.715514642110562</v>
      </c>
      <c r="D32" s="10">
        <f t="shared" si="3"/>
        <v>0.704673511169493</v>
      </c>
      <c r="E32" s="10">
        <f t="shared" si="0"/>
        <v>0.6649226977189062</v>
      </c>
      <c r="F32" s="10">
        <f t="shared" si="1"/>
        <v>0.592648491445112</v>
      </c>
      <c r="G32" s="10">
        <v>0.481</v>
      </c>
      <c r="H32" s="10">
        <f t="shared" si="2"/>
        <v>0.33968876948683246</v>
      </c>
      <c r="I32" s="10">
        <f t="shared" si="6"/>
        <v>0.18068551568448538</v>
      </c>
      <c r="J32" s="10">
        <f t="shared" si="4"/>
        <v>0.09757017846962211</v>
      </c>
      <c r="K32" s="9">
        <v>26</v>
      </c>
      <c r="L32" s="9">
        <v>65</v>
      </c>
    </row>
    <row r="33" spans="1:12" ht="15">
      <c r="A33" s="98">
        <v>27</v>
      </c>
      <c r="B33" s="10">
        <f t="shared" si="9"/>
        <v>0.707698818691393</v>
      </c>
      <c r="C33" s="10">
        <f>(1-(A33/L33)^1.4)*0.99</f>
        <v>0.700621830504479</v>
      </c>
      <c r="D33" s="10">
        <f t="shared" si="3"/>
        <v>0.6900063482241081</v>
      </c>
      <c r="E33" s="10">
        <f t="shared" si="0"/>
        <v>0.6510829131960816</v>
      </c>
      <c r="F33" s="10">
        <f t="shared" si="1"/>
        <v>0.5803130313269422</v>
      </c>
      <c r="G33" s="10">
        <v>0.4716</v>
      </c>
      <c r="H33" s="10">
        <f t="shared" si="2"/>
        <v>0.33261844478495467</v>
      </c>
      <c r="I33" s="10">
        <f>(1-(K33/L33)^1.4)*0.25</f>
        <v>0.17692470467284824</v>
      </c>
      <c r="J33" s="10">
        <f t="shared" si="4"/>
        <v>0.09553934052333805</v>
      </c>
      <c r="K33" s="9">
        <v>27</v>
      </c>
      <c r="L33" s="9">
        <v>65</v>
      </c>
    </row>
    <row r="34" spans="1:12" ht="15">
      <c r="A34" s="98">
        <v>28</v>
      </c>
      <c r="B34" s="10">
        <f t="shared" si="9"/>
        <v>0.6924310113632038</v>
      </c>
      <c r="C34" s="10">
        <f t="shared" si="5"/>
        <v>0.6855067012495718</v>
      </c>
      <c r="D34" s="10">
        <f t="shared" si="3"/>
        <v>0.6751202360791237</v>
      </c>
      <c r="E34" s="10">
        <f t="shared" si="0"/>
        <v>0.6370365304541475</v>
      </c>
      <c r="F34" s="10">
        <f t="shared" si="1"/>
        <v>0.5677934293178272</v>
      </c>
      <c r="G34" s="10">
        <v>0.4621</v>
      </c>
      <c r="H34" s="10">
        <f t="shared" si="2"/>
        <v>0.3254425753407058</v>
      </c>
      <c r="I34" s="10">
        <f>(1-(K34/L34)^1.4)*0.25</f>
        <v>0.17310775284080096</v>
      </c>
      <c r="J34" s="10">
        <f t="shared" si="4"/>
        <v>0.09347818653403253</v>
      </c>
      <c r="K34" s="9">
        <v>28</v>
      </c>
      <c r="L34" s="9">
        <v>65</v>
      </c>
    </row>
    <row r="35" spans="1:12" ht="15">
      <c r="A35" s="98">
        <v>29</v>
      </c>
      <c r="B35" s="10">
        <f t="shared" si="9"/>
        <v>0.6769434894737829</v>
      </c>
      <c r="C35" s="10">
        <f t="shared" si="5"/>
        <v>0.6701740545790451</v>
      </c>
      <c r="D35" s="10">
        <f t="shared" si="3"/>
        <v>0.6600199022369383</v>
      </c>
      <c r="E35" s="10">
        <f t="shared" si="0"/>
        <v>0.6227880103158803</v>
      </c>
      <c r="F35" s="10">
        <f t="shared" si="1"/>
        <v>0.5550936613685019</v>
      </c>
      <c r="G35" s="10">
        <v>0.4525</v>
      </c>
      <c r="H35" s="10">
        <f t="shared" si="2"/>
        <v>0.31816344005267794</v>
      </c>
      <c r="I35" s="10">
        <f>(1-(K35/L35)^1.4)*0.25</f>
        <v>0.16923587236844573</v>
      </c>
      <c r="J35" s="10">
        <f t="shared" si="4"/>
        <v>0.0913873710789607</v>
      </c>
      <c r="K35" s="9">
        <v>29</v>
      </c>
      <c r="L35" s="9">
        <v>65</v>
      </c>
    </row>
    <row r="36" spans="1:12" ht="15">
      <c r="A36" s="98">
        <v>30</v>
      </c>
      <c r="B36" s="10">
        <f t="shared" si="9"/>
        <v>0.6612408321961623</v>
      </c>
      <c r="C36" s="10">
        <f t="shared" si="5"/>
        <v>0.6546284238742006</v>
      </c>
      <c r="D36" s="10">
        <f t="shared" si="3"/>
        <v>0.6447098113912582</v>
      </c>
      <c r="E36" s="10">
        <f t="shared" si="0"/>
        <v>0.6083415656204693</v>
      </c>
      <c r="F36" s="10">
        <f>(1-((K36/L36)^1.4))*0.82</f>
        <v>0.542217482400853</v>
      </c>
      <c r="G36" s="10">
        <v>0.4427</v>
      </c>
      <c r="H36" s="10">
        <f t="shared" si="2"/>
        <v>0.31078319113219627</v>
      </c>
      <c r="I36" s="10">
        <f aca="true" t="shared" si="10" ref="I36:I56">(1-(K36/L36)^1.4)*0.25</f>
        <v>0.16531020804904056</v>
      </c>
      <c r="J36" s="10">
        <f t="shared" si="4"/>
        <v>0.0892675123464819</v>
      </c>
      <c r="K36" s="9">
        <v>30</v>
      </c>
      <c r="L36" s="9">
        <v>65</v>
      </c>
    </row>
    <row r="37" spans="1:12" ht="15">
      <c r="A37" s="98">
        <v>31</v>
      </c>
      <c r="B37" s="10">
        <f t="shared" si="9"/>
        <v>0.6453273726935443</v>
      </c>
      <c r="C37" s="10">
        <f t="shared" si="5"/>
        <v>0.6388740989666088</v>
      </c>
      <c r="D37" s="10">
        <f t="shared" si="3"/>
        <v>0.6291941883762057</v>
      </c>
      <c r="E37" s="10">
        <f t="shared" si="0"/>
        <v>0.5937011828780608</v>
      </c>
      <c r="F37" s="10">
        <f t="shared" si="1"/>
        <v>0.5291684456087064</v>
      </c>
      <c r="G37" s="10">
        <v>0.4327</v>
      </c>
      <c r="H37" s="10">
        <f t="shared" si="2"/>
        <v>0.3033038651659658</v>
      </c>
      <c r="I37" s="10">
        <f t="shared" si="10"/>
        <v>0.16133184317338609</v>
      </c>
      <c r="J37" s="10">
        <f t="shared" si="4"/>
        <v>0.0871191953136285</v>
      </c>
      <c r="K37" s="9">
        <v>31</v>
      </c>
      <c r="L37" s="9">
        <v>65</v>
      </c>
    </row>
    <row r="38" spans="1:12" ht="15">
      <c r="A38" s="98">
        <v>32</v>
      </c>
      <c r="B38" s="10">
        <f>(1-(A38/L38)^1.4)*1</f>
        <v>0.6292072189028637</v>
      </c>
      <c r="C38" s="10">
        <f t="shared" si="5"/>
        <v>0.6229151467138351</v>
      </c>
      <c r="D38" s="10">
        <f t="shared" si="3"/>
        <v>0.6134770384302921</v>
      </c>
      <c r="E38" s="10">
        <f t="shared" si="0"/>
        <v>0.5788706413906346</v>
      </c>
      <c r="F38" s="10">
        <f t="shared" si="1"/>
        <v>0.5159499195003482</v>
      </c>
      <c r="G38" s="10">
        <v>0.4226</v>
      </c>
      <c r="H38" s="10">
        <f t="shared" si="2"/>
        <v>0.2957273928843459</v>
      </c>
      <c r="I38" s="10">
        <f t="shared" si="10"/>
        <v>0.15730180472571592</v>
      </c>
      <c r="J38" s="10">
        <f>(1-((A38/L38)^1.4))*0.135</f>
        <v>0.0849429745518866</v>
      </c>
      <c r="K38" s="9">
        <v>32</v>
      </c>
      <c r="L38" s="9">
        <v>65</v>
      </c>
    </row>
    <row r="39" spans="1:12" ht="15">
      <c r="A39" s="98">
        <v>33</v>
      </c>
      <c r="B39" s="10">
        <f>(1-(A39/L39)^1.4)*1</f>
        <v>0.6128842719632148</v>
      </c>
      <c r="C39" s="10">
        <f t="shared" si="5"/>
        <v>0.6067554292435827</v>
      </c>
      <c r="D39" s="10">
        <f t="shared" si="3"/>
        <v>0.5975621651641344</v>
      </c>
      <c r="E39" s="10">
        <f t="shared" si="0"/>
        <v>0.5638535302061577</v>
      </c>
      <c r="F39" s="10">
        <f t="shared" si="1"/>
        <v>0.5025651030098361</v>
      </c>
      <c r="G39" s="10">
        <v>0.4123</v>
      </c>
      <c r="H39" s="10">
        <f t="shared" si="2"/>
        <v>0.28805560782271095</v>
      </c>
      <c r="I39" s="10">
        <f t="shared" si="10"/>
        <v>0.1532210679908037</v>
      </c>
      <c r="J39" s="10">
        <f t="shared" si="4"/>
        <v>0.08273937671503401</v>
      </c>
      <c r="K39" s="9">
        <v>33</v>
      </c>
      <c r="L39" s="9">
        <v>65</v>
      </c>
    </row>
    <row r="40" spans="1:12" ht="15">
      <c r="A40" s="98">
        <v>34</v>
      </c>
      <c r="B40" s="10">
        <f aca="true" t="shared" si="11" ref="B40:B47">(1-(A40/L40)^1.4)*1</f>
        <v>0.5963622426198125</v>
      </c>
      <c r="C40" s="10">
        <f>(1-(A40/L40)^1.4)*0.99</f>
        <v>0.5903986201936144</v>
      </c>
      <c r="D40" s="10">
        <f t="shared" si="3"/>
        <v>0.5814531865543172</v>
      </c>
      <c r="E40" s="10">
        <f t="shared" si="0"/>
        <v>0.5486532632102276</v>
      </c>
      <c r="F40" s="10">
        <f t="shared" si="1"/>
        <v>0.4890170389482462</v>
      </c>
      <c r="G40" s="10">
        <v>0.4019</v>
      </c>
      <c r="H40" s="10">
        <f t="shared" si="2"/>
        <v>0.28029025403131186</v>
      </c>
      <c r="I40" s="10">
        <f t="shared" si="10"/>
        <v>0.14909056065495313</v>
      </c>
      <c r="J40" s="10">
        <f t="shared" si="4"/>
        <v>0.0805089027536747</v>
      </c>
      <c r="K40" s="9">
        <v>34</v>
      </c>
      <c r="L40" s="9">
        <v>65</v>
      </c>
    </row>
    <row r="41" spans="1:12" ht="15">
      <c r="A41" s="98">
        <v>35</v>
      </c>
      <c r="B41" s="10">
        <f t="shared" si="11"/>
        <v>0.5796446658792951</v>
      </c>
      <c r="C41" s="10">
        <f t="shared" si="5"/>
        <v>0.5738482192205021</v>
      </c>
      <c r="D41" s="10">
        <f t="shared" si="3"/>
        <v>0.5651535492323126</v>
      </c>
      <c r="E41" s="10">
        <f t="shared" si="0"/>
        <v>0.5332730926089515</v>
      </c>
      <c r="F41" s="10">
        <f t="shared" si="1"/>
        <v>0.4753086260210219</v>
      </c>
      <c r="G41" s="10">
        <v>0.3913</v>
      </c>
      <c r="H41" s="10">
        <f t="shared" si="2"/>
        <v>0.27243299296326867</v>
      </c>
      <c r="I41" s="10">
        <f t="shared" si="10"/>
        <v>0.14491116646982377</v>
      </c>
      <c r="J41" s="10">
        <f t="shared" si="4"/>
        <v>0.07825202989370485</v>
      </c>
      <c r="K41" s="9">
        <v>35</v>
      </c>
      <c r="L41" s="9">
        <v>65</v>
      </c>
    </row>
    <row r="42" spans="1:12" ht="15">
      <c r="A42" s="98">
        <v>36</v>
      </c>
      <c r="B42" s="10">
        <f t="shared" si="11"/>
        <v>0.5627349141477411</v>
      </c>
      <c r="C42" s="10">
        <f t="shared" si="5"/>
        <v>0.5571075650062637</v>
      </c>
      <c r="D42" s="10">
        <f t="shared" si="3"/>
        <v>0.5486665412940476</v>
      </c>
      <c r="E42" s="10">
        <f t="shared" si="0"/>
        <v>0.5177161210159219</v>
      </c>
      <c r="F42" s="10">
        <f t="shared" si="1"/>
        <v>0.4614426296011477</v>
      </c>
      <c r="G42" s="10">
        <v>0.3806</v>
      </c>
      <c r="H42" s="10">
        <f t="shared" si="2"/>
        <v>0.26448540964943834</v>
      </c>
      <c r="I42" s="10">
        <f t="shared" si="10"/>
        <v>0.14068372853693528</v>
      </c>
      <c r="J42" s="10">
        <f>(1-((A42/L42)^1.4))*0.135</f>
        <v>0.07596921340994506</v>
      </c>
      <c r="K42" s="9">
        <v>36</v>
      </c>
      <c r="L42" s="9">
        <v>65</v>
      </c>
    </row>
    <row r="43" spans="1:12" ht="15">
      <c r="A43" s="98">
        <v>37</v>
      </c>
      <c r="B43" s="10">
        <f t="shared" si="11"/>
        <v>0.545636209046547</v>
      </c>
      <c r="C43" s="10">
        <f t="shared" si="5"/>
        <v>0.5401798469560815</v>
      </c>
      <c r="D43" s="10">
        <f t="shared" si="3"/>
        <v>0.5319953038203833</v>
      </c>
      <c r="E43" s="10">
        <f t="shared" si="0"/>
        <v>0.5019853123228233</v>
      </c>
      <c r="F43" s="10">
        <f t="shared" si="1"/>
        <v>0.4474216914181685</v>
      </c>
      <c r="G43" s="10">
        <v>0.3697</v>
      </c>
      <c r="H43" s="10">
        <f t="shared" si="2"/>
        <v>0.25644901825187705</v>
      </c>
      <c r="I43" s="10">
        <f t="shared" si="10"/>
        <v>0.13640905226163674</v>
      </c>
      <c r="J43" s="10">
        <f t="shared" si="4"/>
        <v>0.07366088822128385</v>
      </c>
      <c r="K43" s="9">
        <v>37</v>
      </c>
      <c r="L43" s="9">
        <v>65</v>
      </c>
    </row>
    <row r="44" spans="1:12" ht="15">
      <c r="A44" s="98">
        <v>38</v>
      </c>
      <c r="B44" s="10">
        <f t="shared" si="11"/>
        <v>0.5283516320715729</v>
      </c>
      <c r="C44" s="10">
        <f t="shared" si="5"/>
        <v>0.5230681157508571</v>
      </c>
      <c r="D44" s="10">
        <f t="shared" si="3"/>
        <v>0.5151428412697835</v>
      </c>
      <c r="E44" s="10">
        <f>(1-((K44/L44)^1.4))*0.92</f>
        <v>0.48608350150584706</v>
      </c>
      <c r="F44" s="10">
        <f t="shared" si="1"/>
        <v>0.43324833829868975</v>
      </c>
      <c r="G44" s="10">
        <v>0.3586</v>
      </c>
      <c r="H44" s="10">
        <f>(1-((K44/L44)^1.4))*0.47</f>
        <v>0.24832526707363925</v>
      </c>
      <c r="I44" s="10">
        <f t="shared" si="10"/>
        <v>0.13208790801789322</v>
      </c>
      <c r="J44" s="10">
        <f t="shared" si="4"/>
        <v>0.07132747032966234</v>
      </c>
      <c r="K44" s="9">
        <v>38</v>
      </c>
      <c r="L44" s="9">
        <v>65</v>
      </c>
    </row>
    <row r="45" spans="1:12" ht="15">
      <c r="A45" s="98">
        <v>39</v>
      </c>
      <c r="B45" s="10">
        <f t="shared" si="11"/>
        <v>0.5108841342364463</v>
      </c>
      <c r="C45" s="10">
        <f t="shared" si="5"/>
        <v>0.5057752928940819</v>
      </c>
      <c r="D45" s="10">
        <f t="shared" si="3"/>
        <v>0.49811203088053513</v>
      </c>
      <c r="E45" s="10">
        <f t="shared" si="0"/>
        <v>0.4700134034975306</v>
      </c>
      <c r="F45" s="10">
        <f t="shared" si="1"/>
        <v>0.41892499007388595</v>
      </c>
      <c r="G45" s="10">
        <v>0.3474</v>
      </c>
      <c r="H45" s="10">
        <f t="shared" si="2"/>
        <v>0.24011554309112976</v>
      </c>
      <c r="I45" s="10">
        <f t="shared" si="10"/>
        <v>0.12772103355911157</v>
      </c>
      <c r="J45" s="10">
        <f t="shared" si="4"/>
        <v>0.06896935812192026</v>
      </c>
      <c r="K45" s="9">
        <v>39</v>
      </c>
      <c r="L45" s="9">
        <v>65</v>
      </c>
    </row>
    <row r="46" spans="1:12" ht="15">
      <c r="A46" s="98">
        <v>40</v>
      </c>
      <c r="B46" s="10">
        <f t="shared" si="11"/>
        <v>0.4932365448205489</v>
      </c>
      <c r="C46" s="10">
        <f t="shared" si="5"/>
        <v>0.48830417937234344</v>
      </c>
      <c r="D46" s="10">
        <f t="shared" si="3"/>
        <v>0.48090563120003516</v>
      </c>
      <c r="E46" s="10">
        <f t="shared" si="0"/>
        <v>0.453777621234905</v>
      </c>
      <c r="F46" s="10">
        <f t="shared" si="1"/>
        <v>0.40445396675285006</v>
      </c>
      <c r="G46" s="10">
        <v>0.336</v>
      </c>
      <c r="H46" s="10">
        <f t="shared" si="2"/>
        <v>0.23182117606565797</v>
      </c>
      <c r="I46" s="10">
        <f t="shared" si="10"/>
        <v>0.12330913620513723</v>
      </c>
      <c r="J46" s="10">
        <f t="shared" si="4"/>
        <v>0.06658693355077411</v>
      </c>
      <c r="K46" s="9">
        <v>40</v>
      </c>
      <c r="L46" s="9">
        <v>65</v>
      </c>
    </row>
    <row r="47" spans="1:12" ht="15">
      <c r="A47" s="98">
        <v>41</v>
      </c>
      <c r="B47" s="10">
        <f t="shared" si="11"/>
        <v>0.47541157932524847</v>
      </c>
      <c r="C47" s="10">
        <f t="shared" si="5"/>
        <v>0.470657463531996</v>
      </c>
      <c r="D47" s="10">
        <f t="shared" si="3"/>
        <v>0.46352628984211725</v>
      </c>
      <c r="E47" s="10">
        <f t="shared" si="0"/>
        <v>0.4373786529792286</v>
      </c>
      <c r="F47" s="10">
        <f t="shared" si="1"/>
        <v>0.38983749504670373</v>
      </c>
      <c r="G47" s="10">
        <v>0.3244</v>
      </c>
      <c r="H47" s="10">
        <f t="shared" si="2"/>
        <v>0.22344344228286678</v>
      </c>
      <c r="I47" s="10">
        <f t="shared" si="10"/>
        <v>0.11885289483131212</v>
      </c>
      <c r="J47" s="10">
        <f t="shared" si="4"/>
        <v>0.06418056320890855</v>
      </c>
      <c r="K47" s="9">
        <v>41</v>
      </c>
      <c r="L47" s="9">
        <v>65</v>
      </c>
    </row>
    <row r="48" spans="1:12" ht="15">
      <c r="A48" s="98">
        <v>42</v>
      </c>
      <c r="B48" s="10">
        <f>(1-(A48/L48)^1.4)*1</f>
        <v>0.4574118467277015</v>
      </c>
      <c r="C48" s="10">
        <f>(1-(A48/L48)^1.4)*0.99</f>
        <v>0.4528377282604245</v>
      </c>
      <c r="D48" s="10">
        <f t="shared" si="3"/>
        <v>0.44597655055950897</v>
      </c>
      <c r="E48" s="10">
        <f t="shared" si="0"/>
        <v>0.42081889898948543</v>
      </c>
      <c r="F48" s="10">
        <f t="shared" si="1"/>
        <v>0.3750777143167152</v>
      </c>
      <c r="G48" s="10">
        <v>0.3127</v>
      </c>
      <c r="H48" s="10">
        <f t="shared" si="2"/>
        <v>0.2149835679620197</v>
      </c>
      <c r="I48" s="10">
        <f t="shared" si="10"/>
        <v>0.11435296168192538</v>
      </c>
      <c r="J48" s="10">
        <f t="shared" si="4"/>
        <v>0.06175059930823971</v>
      </c>
      <c r="K48" s="9">
        <v>42</v>
      </c>
      <c r="L48" s="9">
        <v>65</v>
      </c>
    </row>
    <row r="49" spans="1:12" ht="15">
      <c r="A49" s="98">
        <v>43</v>
      </c>
      <c r="B49" s="10">
        <f>(1-(A49/L49)^1.4)*1</f>
        <v>0.4392398561095838</v>
      </c>
      <c r="C49" s="10">
        <f>(1-(A49/L49)^1.4)*0.99</f>
        <v>0.43484745754848797</v>
      </c>
      <c r="D49" s="10">
        <f t="shared" si="3"/>
        <v>0.42825885970684424</v>
      </c>
      <c r="E49" s="10">
        <f t="shared" si="0"/>
        <v>0.40410066762081714</v>
      </c>
      <c r="F49" s="10">
        <f t="shared" si="1"/>
        <v>0.3601766820098587</v>
      </c>
      <c r="G49" s="10">
        <v>0.3009</v>
      </c>
      <c r="H49" s="10">
        <f t="shared" si="2"/>
        <v>0.20644273237150437</v>
      </c>
      <c r="I49" s="10">
        <f t="shared" si="10"/>
        <v>0.10980996402739596</v>
      </c>
      <c r="J49" s="10">
        <f>(1-((A49/L49)^1.4))*0.135</f>
        <v>0.05929738057479382</v>
      </c>
      <c r="K49" s="9">
        <v>43</v>
      </c>
      <c r="L49" s="9">
        <v>65</v>
      </c>
    </row>
    <row r="50" spans="1:12" ht="15">
      <c r="A50" s="98">
        <v>44</v>
      </c>
      <c r="B50" s="10">
        <f aca="true" t="shared" si="12" ref="B50:B56">(1-(A50/L50)^1.4)*1</f>
        <v>0.4208980227279695</v>
      </c>
      <c r="C50" s="10">
        <f aca="true" t="shared" si="13" ref="C50:C55">(1-(A50/L50)^1.4)*0.99</f>
        <v>0.4166890425006898</v>
      </c>
      <c r="D50" s="10">
        <f t="shared" si="3"/>
        <v>0.4103755721597703</v>
      </c>
      <c r="E50" s="10">
        <f t="shared" si="0"/>
        <v>0.38722618090973193</v>
      </c>
      <c r="F50" s="10">
        <f t="shared" si="1"/>
        <v>0.34513637863693497</v>
      </c>
      <c r="G50" s="10">
        <v>0.2889</v>
      </c>
      <c r="H50" s="10">
        <f t="shared" si="2"/>
        <v>0.19782207068214566</v>
      </c>
      <c r="I50" s="10">
        <f t="shared" si="10"/>
        <v>0.10522450568199238</v>
      </c>
      <c r="J50" s="10">
        <f t="shared" si="4"/>
        <v>0.056821233068275884</v>
      </c>
      <c r="K50" s="9">
        <v>44</v>
      </c>
      <c r="L50" s="9">
        <v>65</v>
      </c>
    </row>
    <row r="51" spans="1:12" ht="15">
      <c r="A51" s="98">
        <v>45</v>
      </c>
      <c r="B51" s="10">
        <f t="shared" si="12"/>
        <v>0.40238867358698593</v>
      </c>
      <c r="C51" s="10">
        <f t="shared" si="13"/>
        <v>0.3983647868511161</v>
      </c>
      <c r="D51" s="10">
        <f t="shared" si="3"/>
        <v>0.3923289567473113</v>
      </c>
      <c r="E51" s="10">
        <f t="shared" si="0"/>
        <v>0.3701975797000271</v>
      </c>
      <c r="F51" s="10">
        <f t="shared" si="1"/>
        <v>0.32995871234132845</v>
      </c>
      <c r="G51" s="10">
        <v>0.2767</v>
      </c>
      <c r="H51" s="10">
        <f t="shared" si="2"/>
        <v>0.1891226765858834</v>
      </c>
      <c r="I51" s="10">
        <f t="shared" si="10"/>
        <v>0.10059716839674648</v>
      </c>
      <c r="J51" s="10">
        <f t="shared" si="4"/>
        <v>0.054322470934243104</v>
      </c>
      <c r="K51" s="9">
        <v>45</v>
      </c>
      <c r="L51" s="9">
        <v>65</v>
      </c>
    </row>
    <row r="52" spans="1:12" ht="15">
      <c r="A52" s="98">
        <v>46</v>
      </c>
      <c r="B52" s="10">
        <f t="shared" si="12"/>
        <v>0.38371405256152946</v>
      </c>
      <c r="C52" s="10">
        <f t="shared" si="13"/>
        <v>0.37987691203591417</v>
      </c>
      <c r="D52" s="10">
        <f t="shared" si="3"/>
        <v>0.3741212012474912</v>
      </c>
      <c r="E52" s="10">
        <f t="shared" si="0"/>
        <v>0.35301692835660714</v>
      </c>
      <c r="F52" s="10">
        <f t="shared" si="1"/>
        <v>0.3146455231004541</v>
      </c>
      <c r="G52" s="10">
        <v>0.2644</v>
      </c>
      <c r="H52" s="10">
        <f t="shared" si="2"/>
        <v>0.18034560470391883</v>
      </c>
      <c r="I52" s="10">
        <f t="shared" si="10"/>
        <v>0.09592851314038237</v>
      </c>
      <c r="J52" s="10">
        <f t="shared" si="4"/>
        <v>0.05180139709580648</v>
      </c>
      <c r="K52" s="9">
        <v>46</v>
      </c>
      <c r="L52" s="9">
        <v>65</v>
      </c>
    </row>
    <row r="53" spans="1:12" ht="15">
      <c r="A53" s="98">
        <v>47</v>
      </c>
      <c r="B53" s="10">
        <f t="shared" si="12"/>
        <v>0.3648763251180628</v>
      </c>
      <c r="C53" s="10">
        <f t="shared" si="13"/>
        <v>0.36122756186688215</v>
      </c>
      <c r="D53" s="10">
        <f t="shared" si="3"/>
        <v>0.35575441699011123</v>
      </c>
      <c r="E53" s="10">
        <f t="shared" si="0"/>
        <v>0.3356862191086178</v>
      </c>
      <c r="F53" s="10">
        <f t="shared" si="1"/>
        <v>0.2991985865968115</v>
      </c>
      <c r="G53" s="10">
        <v>0.2519</v>
      </c>
      <c r="H53" s="10">
        <f t="shared" si="2"/>
        <v>0.1714918728054895</v>
      </c>
      <c r="I53" s="10">
        <f t="shared" si="10"/>
        <v>0.0912190812795157</v>
      </c>
      <c r="J53" s="10">
        <f t="shared" si="4"/>
        <v>0.04925830389093848</v>
      </c>
      <c r="K53" s="9">
        <v>47</v>
      </c>
      <c r="L53" s="9">
        <v>65</v>
      </c>
    </row>
    <row r="54" spans="1:12" ht="15">
      <c r="A54" s="98">
        <v>48</v>
      </c>
      <c r="B54" s="10">
        <f t="shared" si="12"/>
        <v>0.345877582672112</v>
      </c>
      <c r="C54" s="10">
        <f t="shared" si="13"/>
        <v>0.3424188068453909</v>
      </c>
      <c r="D54" s="10">
        <f t="shared" si="3"/>
        <v>0.3372306431053092</v>
      </c>
      <c r="E54" s="10">
        <f t="shared" si="0"/>
        <v>0.31820737605834304</v>
      </c>
      <c r="F54" s="10">
        <f t="shared" si="1"/>
        <v>0.2836196177911318</v>
      </c>
      <c r="G54" s="10">
        <v>0.2392</v>
      </c>
      <c r="H54" s="10">
        <f t="shared" si="2"/>
        <v>0.16256246385589262</v>
      </c>
      <c r="I54" s="10">
        <f t="shared" si="10"/>
        <v>0.086469395668028</v>
      </c>
      <c r="J54" s="10">
        <f t="shared" si="4"/>
        <v>0.046693473660735126</v>
      </c>
      <c r="K54" s="9">
        <v>48</v>
      </c>
      <c r="L54" s="9">
        <v>65</v>
      </c>
    </row>
    <row r="55" spans="1:12" ht="15">
      <c r="A55" s="98">
        <v>49</v>
      </c>
      <c r="B55" s="10">
        <f t="shared" si="12"/>
        <v>0.3267198466174489</v>
      </c>
      <c r="C55" s="10">
        <f t="shared" si="13"/>
        <v>0.3234526481512744</v>
      </c>
      <c r="D55" s="10">
        <f t="shared" si="3"/>
        <v>0.3185518504520127</v>
      </c>
      <c r="E55" s="10">
        <f t="shared" si="0"/>
        <v>0.300582258888053</v>
      </c>
      <c r="F55" s="10">
        <f t="shared" si="1"/>
        <v>0.2679102742263081</v>
      </c>
      <c r="G55" s="10">
        <v>0.2264</v>
      </c>
      <c r="H55" s="10">
        <f t="shared" si="2"/>
        <v>0.15355832791020096</v>
      </c>
      <c r="I55" s="10">
        <f t="shared" si="10"/>
        <v>0.08167996165436223</v>
      </c>
      <c r="J55" s="10">
        <f>(1-((A55/L55)^1.4))*0.135</f>
        <v>0.04410717929335561</v>
      </c>
      <c r="K55" s="9">
        <v>49</v>
      </c>
      <c r="L55" s="9">
        <v>65</v>
      </c>
    </row>
    <row r="56" spans="1:12" ht="15">
      <c r="A56" s="98">
        <v>50</v>
      </c>
      <c r="B56" s="10">
        <f t="shared" si="12"/>
        <v>0.30740507205791734</v>
      </c>
      <c r="C56" s="10">
        <f>(1-(A56/L56)^1.4)*0.99</f>
        <v>0.30433102133733814</v>
      </c>
      <c r="D56" s="10">
        <f t="shared" si="3"/>
        <v>0.2997199452564694</v>
      </c>
      <c r="E56" s="10">
        <f>(1-((K56/L56)^1.4))*0.92</f>
        <v>0.28281266629328394</v>
      </c>
      <c r="F56" s="10">
        <f t="shared" si="1"/>
        <v>0.2520721590874922</v>
      </c>
      <c r="G56" s="10">
        <v>0.2134</v>
      </c>
      <c r="H56" s="10">
        <f t="shared" si="2"/>
        <v>0.14448038386722115</v>
      </c>
      <c r="I56" s="10">
        <f t="shared" si="10"/>
        <v>0.07685126801447933</v>
      </c>
      <c r="J56" s="10">
        <f t="shared" si="4"/>
        <v>0.04149968472781884</v>
      </c>
      <c r="K56" s="9">
        <v>50</v>
      </c>
      <c r="L56" s="9">
        <v>65</v>
      </c>
    </row>
  </sheetData>
  <sheetProtection/>
  <mergeCells count="4">
    <mergeCell ref="K4:L4"/>
    <mergeCell ref="A3:L3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I14" sqref="I14"/>
    </sheetView>
  </sheetViews>
  <sheetFormatPr defaultColWidth="11.421875" defaultRowHeight="15"/>
  <cols>
    <col min="1" max="1" width="28.421875" style="0" customWidth="1"/>
    <col min="2" max="2" width="19.140625" style="0" customWidth="1"/>
    <col min="3" max="3" width="31.7109375" style="0" customWidth="1"/>
  </cols>
  <sheetData>
    <row r="1" spans="1:3" ht="20.25" customHeight="1">
      <c r="A1" s="330" t="s">
        <v>154</v>
      </c>
      <c r="B1" s="331"/>
      <c r="C1" s="332"/>
    </row>
    <row r="2" spans="1:3" ht="20.25" customHeight="1" thickBot="1">
      <c r="A2" s="333" t="s">
        <v>168</v>
      </c>
      <c r="B2" s="334"/>
      <c r="C2" s="335"/>
    </row>
    <row r="3" spans="1:3" ht="15">
      <c r="A3" s="336" t="s">
        <v>169</v>
      </c>
      <c r="B3" s="337"/>
      <c r="C3" s="338"/>
    </row>
    <row r="4" spans="1:3" ht="15.75" thickBot="1">
      <c r="A4" s="339"/>
      <c r="B4" s="340"/>
      <c r="C4" s="341"/>
    </row>
    <row r="5" spans="1:3" ht="15">
      <c r="A5" s="342" t="s">
        <v>170</v>
      </c>
      <c r="B5" s="343"/>
      <c r="C5" s="344" t="s">
        <v>171</v>
      </c>
    </row>
    <row r="6" spans="1:3" ht="15.75" thickBot="1">
      <c r="A6" s="107" t="s">
        <v>172</v>
      </c>
      <c r="B6" s="108" t="s">
        <v>173</v>
      </c>
      <c r="C6" s="345"/>
    </row>
    <row r="7" spans="1:3" ht="18" customHeight="1">
      <c r="A7" s="124">
        <v>1</v>
      </c>
      <c r="B7" s="124">
        <v>500</v>
      </c>
      <c r="C7" s="125">
        <v>0.2</v>
      </c>
    </row>
    <row r="8" spans="1:3" ht="18" customHeight="1">
      <c r="A8" s="122">
        <v>501</v>
      </c>
      <c r="B8" s="122">
        <v>1000</v>
      </c>
      <c r="C8" s="123">
        <v>0.25</v>
      </c>
    </row>
    <row r="9" spans="1:3" ht="18" customHeight="1">
      <c r="A9" s="122">
        <v>1001</v>
      </c>
      <c r="B9" s="122">
        <v>2000</v>
      </c>
      <c r="C9" s="123">
        <v>0.3</v>
      </c>
    </row>
    <row r="10" spans="1:3" ht="18" customHeight="1">
      <c r="A10" s="122">
        <v>2001</v>
      </c>
      <c r="B10" s="122">
        <v>3000</v>
      </c>
      <c r="C10" s="123">
        <v>0.35</v>
      </c>
    </row>
    <row r="11" spans="1:3" ht="18" customHeight="1">
      <c r="A11" s="122">
        <v>3001</v>
      </c>
      <c r="B11" s="122">
        <v>4000</v>
      </c>
      <c r="C11" s="123">
        <v>0.4</v>
      </c>
    </row>
    <row r="12" spans="1:3" ht="18" customHeight="1">
      <c r="A12" s="122">
        <v>4001</v>
      </c>
      <c r="B12" s="122">
        <v>5000</v>
      </c>
      <c r="C12" s="123">
        <v>0.45</v>
      </c>
    </row>
    <row r="13" spans="1:3" ht="18" customHeight="1">
      <c r="A13" s="122">
        <v>5001</v>
      </c>
      <c r="B13" s="122" t="s">
        <v>174</v>
      </c>
      <c r="C13" s="123">
        <v>0.5</v>
      </c>
    </row>
    <row r="14" spans="1:3" ht="15">
      <c r="A14" s="324" t="s">
        <v>175</v>
      </c>
      <c r="B14" s="325"/>
      <c r="C14" s="326"/>
    </row>
    <row r="15" spans="1:3" ht="15">
      <c r="A15" s="327"/>
      <c r="B15" s="328"/>
      <c r="C15" s="329"/>
    </row>
  </sheetData>
  <sheetProtection/>
  <mergeCells count="6">
    <mergeCell ref="A14:C15"/>
    <mergeCell ref="A1:C1"/>
    <mergeCell ref="A2:C2"/>
    <mergeCell ref="A3:C4"/>
    <mergeCell ref="A5:B5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10" sqref="A10:E11"/>
    </sheetView>
  </sheetViews>
  <sheetFormatPr defaultColWidth="11.421875" defaultRowHeight="15"/>
  <cols>
    <col min="2" max="2" width="26.421875" style="0" customWidth="1"/>
    <col min="3" max="3" width="44.421875" style="0" customWidth="1"/>
  </cols>
  <sheetData>
    <row r="1" spans="1:3" ht="19.5" customHeight="1">
      <c r="A1" s="346" t="s">
        <v>154</v>
      </c>
      <c r="B1" s="347"/>
      <c r="C1" s="348"/>
    </row>
    <row r="2" spans="1:3" ht="20.25" customHeight="1" thickBot="1">
      <c r="A2" s="349" t="s">
        <v>176</v>
      </c>
      <c r="B2" s="350"/>
      <c r="C2" s="351"/>
    </row>
    <row r="3" spans="1:3" ht="19.5" customHeight="1" thickBot="1">
      <c r="A3" s="352" t="s">
        <v>177</v>
      </c>
      <c r="B3" s="353"/>
      <c r="C3" s="354"/>
    </row>
    <row r="4" spans="1:3" ht="22.5" customHeight="1" thickBot="1">
      <c r="A4" s="355" t="s">
        <v>178</v>
      </c>
      <c r="B4" s="356"/>
      <c r="C4" s="109" t="s">
        <v>19</v>
      </c>
    </row>
    <row r="5" spans="1:3" ht="15">
      <c r="A5" s="357" t="s">
        <v>179</v>
      </c>
      <c r="B5" s="357"/>
      <c r="C5" s="129">
        <v>0.025</v>
      </c>
    </row>
    <row r="6" spans="1:3" ht="15">
      <c r="A6" s="358" t="s">
        <v>180</v>
      </c>
      <c r="B6" s="358"/>
      <c r="C6" s="127">
        <v>0.05</v>
      </c>
    </row>
    <row r="7" spans="1:3" ht="15">
      <c r="A7" s="359" t="s">
        <v>181</v>
      </c>
      <c r="B7" s="359"/>
      <c r="C7" s="127">
        <v>0.1</v>
      </c>
    </row>
    <row r="8" spans="1:3" ht="15">
      <c r="A8" s="359" t="s">
        <v>182</v>
      </c>
      <c r="B8" s="359"/>
      <c r="C8" s="126">
        <v>0.15</v>
      </c>
    </row>
    <row r="9" spans="1:3" ht="15">
      <c r="A9" s="359" t="s">
        <v>183</v>
      </c>
      <c r="B9" s="359"/>
      <c r="C9" s="127">
        <v>0.2</v>
      </c>
    </row>
    <row r="10" spans="1:3" ht="15">
      <c r="A10" s="359" t="s">
        <v>184</v>
      </c>
      <c r="B10" s="359"/>
      <c r="C10" s="126">
        <v>0.25</v>
      </c>
    </row>
    <row r="11" spans="1:3" ht="15">
      <c r="A11" s="359" t="s">
        <v>185</v>
      </c>
      <c r="B11" s="359"/>
      <c r="C11" s="128">
        <v>0.3</v>
      </c>
    </row>
  </sheetData>
  <sheetProtection/>
  <mergeCells count="11">
    <mergeCell ref="A7:B7"/>
    <mergeCell ref="A8:B8"/>
    <mergeCell ref="A9:B9"/>
    <mergeCell ref="A10:B10"/>
    <mergeCell ref="A11:B11"/>
    <mergeCell ref="A1:C1"/>
    <mergeCell ref="A2:C2"/>
    <mergeCell ref="A3:C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110" zoomScaleSheetLayoutView="110" zoomScalePageLayoutView="0" workbookViewId="0" topLeftCell="A1">
      <selection activeCell="A10" sqref="A10:E11"/>
    </sheetView>
  </sheetViews>
  <sheetFormatPr defaultColWidth="11.421875" defaultRowHeight="15"/>
  <cols>
    <col min="1" max="1" width="17.140625" style="0" customWidth="1"/>
    <col min="2" max="2" width="43.7109375" style="0" customWidth="1"/>
    <col min="3" max="3" width="19.140625" style="0" customWidth="1"/>
  </cols>
  <sheetData>
    <row r="1" spans="1:3" ht="19.5" customHeight="1">
      <c r="A1" s="140" t="s">
        <v>72</v>
      </c>
      <c r="B1" s="141"/>
      <c r="C1" s="142"/>
    </row>
    <row r="2" spans="1:3" ht="19.5" customHeight="1" thickBot="1">
      <c r="A2" s="152" t="s">
        <v>168</v>
      </c>
      <c r="B2" s="153"/>
      <c r="C2" s="154"/>
    </row>
    <row r="3" spans="1:3" ht="24.75" customHeight="1" thickBot="1">
      <c r="A3" s="146" t="s">
        <v>32</v>
      </c>
      <c r="B3" s="155"/>
      <c r="C3" s="156"/>
    </row>
    <row r="4" spans="1:3" ht="15" customHeight="1">
      <c r="A4" s="157" t="s">
        <v>68</v>
      </c>
      <c r="B4" s="159" t="s">
        <v>134</v>
      </c>
      <c r="C4" s="161" t="s">
        <v>69</v>
      </c>
    </row>
    <row r="5" spans="1:3" ht="27" customHeight="1" thickBot="1">
      <c r="A5" s="158"/>
      <c r="B5" s="160"/>
      <c r="C5" s="162"/>
    </row>
    <row r="6" spans="1:3" ht="15">
      <c r="A6" s="53">
        <v>1</v>
      </c>
      <c r="B6" s="118" t="s">
        <v>135</v>
      </c>
      <c r="C6" s="54">
        <v>120</v>
      </c>
    </row>
    <row r="7" spans="1:3" ht="15">
      <c r="A7" s="50">
        <v>2</v>
      </c>
      <c r="B7" s="118" t="s">
        <v>135</v>
      </c>
      <c r="C7" s="52">
        <v>90</v>
      </c>
    </row>
    <row r="8" spans="1:3" ht="15">
      <c r="A8" s="50">
        <v>3</v>
      </c>
      <c r="B8" s="118" t="s">
        <v>135</v>
      </c>
      <c r="C8" s="52">
        <v>60</v>
      </c>
    </row>
    <row r="9" spans="1:3" ht="15">
      <c r="A9" s="55">
        <v>4</v>
      </c>
      <c r="B9" s="119" t="s">
        <v>136</v>
      </c>
      <c r="C9" s="57">
        <v>19</v>
      </c>
    </row>
    <row r="10" spans="1:3" ht="15">
      <c r="A10" s="55">
        <v>5</v>
      </c>
      <c r="B10" s="119" t="s">
        <v>137</v>
      </c>
      <c r="C10" s="57">
        <v>19</v>
      </c>
    </row>
    <row r="11" spans="1:3" ht="15">
      <c r="A11" s="55">
        <v>6</v>
      </c>
      <c r="B11" s="119" t="s">
        <v>138</v>
      </c>
      <c r="C11" s="57">
        <v>19</v>
      </c>
    </row>
    <row r="12" spans="1:3" ht="15">
      <c r="A12" s="55">
        <v>7</v>
      </c>
      <c r="B12" s="119" t="s">
        <v>139</v>
      </c>
      <c r="C12" s="57">
        <v>19</v>
      </c>
    </row>
    <row r="13" spans="1:3" ht="15">
      <c r="A13" s="55">
        <v>8</v>
      </c>
      <c r="B13" s="119" t="s">
        <v>140</v>
      </c>
      <c r="C13" s="57">
        <v>60</v>
      </c>
    </row>
    <row r="14" spans="1:3" ht="15">
      <c r="A14" s="55">
        <v>9</v>
      </c>
      <c r="B14" s="119" t="s">
        <v>196</v>
      </c>
      <c r="C14" s="57">
        <v>60</v>
      </c>
    </row>
    <row r="15" spans="1:3" ht="15">
      <c r="A15" s="55">
        <v>10</v>
      </c>
      <c r="B15" s="119" t="s">
        <v>141</v>
      </c>
      <c r="C15" s="57">
        <v>60</v>
      </c>
    </row>
    <row r="16" spans="1:3" ht="15">
      <c r="A16" s="55">
        <v>11</v>
      </c>
      <c r="B16" s="119" t="s">
        <v>142</v>
      </c>
      <c r="C16" s="57">
        <v>60</v>
      </c>
    </row>
    <row r="17" spans="1:3" ht="15">
      <c r="A17" s="55">
        <v>12</v>
      </c>
      <c r="B17" s="119" t="s">
        <v>143</v>
      </c>
      <c r="C17" s="57">
        <v>60</v>
      </c>
    </row>
    <row r="18" spans="1:3" ht="15">
      <c r="A18" s="55">
        <v>13</v>
      </c>
      <c r="B18" s="119" t="s">
        <v>144</v>
      </c>
      <c r="C18" s="57">
        <v>60</v>
      </c>
    </row>
    <row r="19" spans="1:3" ht="15">
      <c r="A19" s="55">
        <v>14</v>
      </c>
      <c r="B19" s="119" t="s">
        <v>145</v>
      </c>
      <c r="C19" s="57">
        <v>60</v>
      </c>
    </row>
    <row r="20" spans="1:3" ht="25.5" customHeight="1">
      <c r="A20" s="132" t="s">
        <v>197</v>
      </c>
      <c r="B20" s="133"/>
      <c r="C20" s="134"/>
    </row>
    <row r="21" spans="1:3" ht="21.75" customHeight="1">
      <c r="A21" s="135"/>
      <c r="B21" s="136"/>
      <c r="C21" s="137"/>
    </row>
  </sheetData>
  <sheetProtection/>
  <mergeCells count="7">
    <mergeCell ref="A20:C21"/>
    <mergeCell ref="A1:C1"/>
    <mergeCell ref="A2:C2"/>
    <mergeCell ref="A3:C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view="pageBreakPreview" zoomScaleSheetLayoutView="100" zoomScalePageLayoutView="0" workbookViewId="0" topLeftCell="A1">
      <selection activeCell="A10" sqref="A10:E11"/>
    </sheetView>
  </sheetViews>
  <sheetFormatPr defaultColWidth="11.421875" defaultRowHeight="15"/>
  <cols>
    <col min="1" max="4" width="5.7109375" style="2" customWidth="1"/>
    <col min="5" max="5" width="15.28125" style="2" customWidth="1"/>
    <col min="6" max="6" width="24.00390625" style="2" customWidth="1"/>
    <col min="7" max="7" width="9.8515625" style="2" customWidth="1"/>
    <col min="8" max="8" width="15.00390625" style="80" customWidth="1"/>
    <col min="9" max="16384" width="11.421875" style="2" customWidth="1"/>
  </cols>
  <sheetData>
    <row r="1" spans="1:8" s="3" customFormat="1" ht="20.25" customHeight="1">
      <c r="A1" s="163" t="s">
        <v>72</v>
      </c>
      <c r="B1" s="164"/>
      <c r="C1" s="164"/>
      <c r="D1" s="164"/>
      <c r="E1" s="164"/>
      <c r="F1" s="164"/>
      <c r="G1" s="164"/>
      <c r="H1" s="165"/>
    </row>
    <row r="2" spans="1:8" s="3" customFormat="1" ht="20.25" customHeight="1" thickBot="1">
      <c r="A2" s="166" t="s">
        <v>168</v>
      </c>
      <c r="B2" s="167"/>
      <c r="C2" s="167"/>
      <c r="D2" s="167"/>
      <c r="E2" s="167"/>
      <c r="F2" s="167"/>
      <c r="G2" s="167"/>
      <c r="H2" s="168"/>
    </row>
    <row r="3" spans="1:8" s="3" customFormat="1" ht="16.5">
      <c r="A3" s="169" t="s">
        <v>1</v>
      </c>
      <c r="B3" s="172" t="s">
        <v>2</v>
      </c>
      <c r="C3" s="175" t="s">
        <v>34</v>
      </c>
      <c r="D3" s="172" t="s">
        <v>3</v>
      </c>
      <c r="E3" s="46"/>
      <c r="F3" s="23"/>
      <c r="G3" s="23"/>
      <c r="H3" s="73"/>
    </row>
    <row r="4" spans="1:8" s="3" customFormat="1" ht="16.5">
      <c r="A4" s="170"/>
      <c r="B4" s="173"/>
      <c r="C4" s="176"/>
      <c r="D4" s="173"/>
      <c r="E4" s="178" t="s">
        <v>33</v>
      </c>
      <c r="F4" s="179"/>
      <c r="G4" s="179"/>
      <c r="H4" s="180"/>
    </row>
    <row r="5" spans="1:8" s="3" customFormat="1" ht="16.5">
      <c r="A5" s="170"/>
      <c r="B5" s="173"/>
      <c r="C5" s="176"/>
      <c r="D5" s="173"/>
      <c r="E5" s="178" t="s">
        <v>4</v>
      </c>
      <c r="F5" s="179"/>
      <c r="G5" s="179"/>
      <c r="H5" s="180"/>
    </row>
    <row r="6" spans="1:8" s="3" customFormat="1" ht="11.25" customHeight="1" thickBot="1">
      <c r="A6" s="171"/>
      <c r="B6" s="174"/>
      <c r="C6" s="177"/>
      <c r="D6" s="174"/>
      <c r="E6" s="181"/>
      <c r="F6" s="182"/>
      <c r="G6" s="182"/>
      <c r="H6" s="183"/>
    </row>
    <row r="7" spans="1:8" s="3" customFormat="1" ht="17.25" thickBot="1">
      <c r="A7" s="186" t="s">
        <v>5</v>
      </c>
      <c r="B7" s="187"/>
      <c r="C7" s="187"/>
      <c r="D7" s="187"/>
      <c r="E7" s="188" t="s">
        <v>34</v>
      </c>
      <c r="F7" s="188"/>
      <c r="G7" s="45" t="s">
        <v>3</v>
      </c>
      <c r="H7" s="74" t="s">
        <v>47</v>
      </c>
    </row>
    <row r="8" spans="1:8" ht="16.5">
      <c r="A8" s="21">
        <v>2</v>
      </c>
      <c r="B8" s="21">
        <v>1</v>
      </c>
      <c r="C8" s="21">
        <v>1</v>
      </c>
      <c r="D8" s="21">
        <v>1</v>
      </c>
      <c r="E8" s="22" t="s">
        <v>6</v>
      </c>
      <c r="F8" s="22" t="s">
        <v>15</v>
      </c>
      <c r="G8" s="22" t="s">
        <v>7</v>
      </c>
      <c r="H8" s="75">
        <v>1561.84</v>
      </c>
    </row>
    <row r="9" spans="1:8" ht="16.5">
      <c r="A9" s="19">
        <v>2</v>
      </c>
      <c r="B9" s="19">
        <v>1</v>
      </c>
      <c r="C9" s="19">
        <v>1</v>
      </c>
      <c r="D9" s="19">
        <v>2</v>
      </c>
      <c r="E9" s="12" t="s">
        <v>6</v>
      </c>
      <c r="F9" s="12" t="s">
        <v>15</v>
      </c>
      <c r="G9" s="12" t="s">
        <v>8</v>
      </c>
      <c r="H9" s="76">
        <v>1316.74</v>
      </c>
    </row>
    <row r="10" spans="1:8" ht="16.5">
      <c r="A10" s="19">
        <v>2</v>
      </c>
      <c r="B10" s="19">
        <v>1</v>
      </c>
      <c r="C10" s="19">
        <v>1</v>
      </c>
      <c r="D10" s="19">
        <v>3</v>
      </c>
      <c r="E10" s="12" t="s">
        <v>6</v>
      </c>
      <c r="F10" s="12" t="s">
        <v>15</v>
      </c>
      <c r="G10" s="12" t="s">
        <v>9</v>
      </c>
      <c r="H10" s="76">
        <v>1170.66</v>
      </c>
    </row>
    <row r="11" spans="1:8" ht="5.25" customHeight="1">
      <c r="A11" s="185"/>
      <c r="B11" s="185"/>
      <c r="C11" s="185"/>
      <c r="D11" s="185"/>
      <c r="E11" s="185"/>
      <c r="F11" s="185"/>
      <c r="G11" s="185"/>
      <c r="H11" s="185"/>
    </row>
    <row r="12" spans="1:8" ht="16.5">
      <c r="A12" s="19">
        <v>2</v>
      </c>
      <c r="B12" s="19">
        <v>1</v>
      </c>
      <c r="C12" s="19">
        <v>2</v>
      </c>
      <c r="D12" s="19">
        <v>1</v>
      </c>
      <c r="E12" s="12" t="s">
        <v>6</v>
      </c>
      <c r="F12" s="12" t="s">
        <v>35</v>
      </c>
      <c r="G12" s="12" t="s">
        <v>7</v>
      </c>
      <c r="H12" s="76">
        <v>2375.9</v>
      </c>
    </row>
    <row r="13" spans="1:8" ht="16.5">
      <c r="A13" s="19">
        <v>2</v>
      </c>
      <c r="B13" s="19">
        <v>1</v>
      </c>
      <c r="C13" s="19">
        <v>2</v>
      </c>
      <c r="D13" s="19">
        <v>2</v>
      </c>
      <c r="E13" s="12" t="s">
        <v>6</v>
      </c>
      <c r="F13" s="12" t="s">
        <v>35</v>
      </c>
      <c r="G13" s="12" t="s">
        <v>8</v>
      </c>
      <c r="H13" s="76">
        <v>1963.42</v>
      </c>
    </row>
    <row r="14" spans="1:8" ht="16.5">
      <c r="A14" s="19">
        <v>2</v>
      </c>
      <c r="B14" s="19">
        <v>1</v>
      </c>
      <c r="C14" s="19">
        <v>2</v>
      </c>
      <c r="D14" s="19">
        <v>3</v>
      </c>
      <c r="E14" s="12" t="s">
        <v>6</v>
      </c>
      <c r="F14" s="12" t="s">
        <v>35</v>
      </c>
      <c r="G14" s="12" t="s">
        <v>9</v>
      </c>
      <c r="H14" s="76">
        <v>1702.74</v>
      </c>
    </row>
    <row r="15" spans="1:8" ht="3.75" customHeight="1">
      <c r="A15" s="185"/>
      <c r="B15" s="185"/>
      <c r="C15" s="185"/>
      <c r="D15" s="185"/>
      <c r="E15" s="185"/>
      <c r="F15" s="185"/>
      <c r="G15" s="185"/>
      <c r="H15" s="185"/>
    </row>
    <row r="16" spans="1:8" ht="16.5">
      <c r="A16" s="19">
        <v>2</v>
      </c>
      <c r="B16" s="19">
        <v>1</v>
      </c>
      <c r="C16" s="19">
        <v>3</v>
      </c>
      <c r="D16" s="19">
        <v>1</v>
      </c>
      <c r="E16" s="12" t="s">
        <v>6</v>
      </c>
      <c r="F16" s="12" t="s">
        <v>10</v>
      </c>
      <c r="G16" s="12" t="s">
        <v>7</v>
      </c>
      <c r="H16" s="76">
        <v>3745.43</v>
      </c>
    </row>
    <row r="17" spans="1:8" ht="16.5">
      <c r="A17" s="19">
        <v>2</v>
      </c>
      <c r="B17" s="19">
        <v>1</v>
      </c>
      <c r="C17" s="19">
        <v>3</v>
      </c>
      <c r="D17" s="19">
        <v>2</v>
      </c>
      <c r="E17" s="12" t="s">
        <v>6</v>
      </c>
      <c r="F17" s="12" t="s">
        <v>10</v>
      </c>
      <c r="G17" s="12" t="s">
        <v>8</v>
      </c>
      <c r="H17" s="76">
        <v>3349.46</v>
      </c>
    </row>
    <row r="18" spans="1:8" ht="16.5">
      <c r="A18" s="19">
        <v>2</v>
      </c>
      <c r="B18" s="19">
        <v>1</v>
      </c>
      <c r="C18" s="19">
        <v>3</v>
      </c>
      <c r="D18" s="19">
        <v>3</v>
      </c>
      <c r="E18" s="12" t="s">
        <v>6</v>
      </c>
      <c r="F18" s="12" t="s">
        <v>10</v>
      </c>
      <c r="G18" s="12" t="s">
        <v>9</v>
      </c>
      <c r="H18" s="76">
        <v>2811.15</v>
      </c>
    </row>
    <row r="19" spans="1:8" ht="5.25" customHeight="1">
      <c r="A19" s="185"/>
      <c r="B19" s="185"/>
      <c r="C19" s="185"/>
      <c r="D19" s="185"/>
      <c r="E19" s="185"/>
      <c r="F19" s="185"/>
      <c r="G19" s="185"/>
      <c r="H19" s="185"/>
    </row>
    <row r="20" spans="1:8" ht="16.5">
      <c r="A20" s="19">
        <v>2</v>
      </c>
      <c r="B20" s="19">
        <v>1</v>
      </c>
      <c r="C20" s="19">
        <v>4</v>
      </c>
      <c r="D20" s="19">
        <v>1</v>
      </c>
      <c r="E20" s="12" t="s">
        <v>6</v>
      </c>
      <c r="F20" s="12" t="s">
        <v>11</v>
      </c>
      <c r="G20" s="12" t="s">
        <v>7</v>
      </c>
      <c r="H20" s="76">
        <v>5655.41</v>
      </c>
    </row>
    <row r="21" spans="1:8" ht="16.5">
      <c r="A21" s="19">
        <v>2</v>
      </c>
      <c r="B21" s="19">
        <v>1</v>
      </c>
      <c r="C21" s="19">
        <v>4</v>
      </c>
      <c r="D21" s="19">
        <v>2</v>
      </c>
      <c r="E21" s="12" t="s">
        <v>6</v>
      </c>
      <c r="F21" s="12" t="s">
        <v>11</v>
      </c>
      <c r="G21" s="12" t="s">
        <v>8</v>
      </c>
      <c r="H21" s="76">
        <v>4582.64</v>
      </c>
    </row>
    <row r="22" spans="1:8" ht="16.5">
      <c r="A22" s="19">
        <v>2</v>
      </c>
      <c r="B22" s="19">
        <v>1</v>
      </c>
      <c r="C22" s="19">
        <v>4</v>
      </c>
      <c r="D22" s="19">
        <v>3</v>
      </c>
      <c r="E22" s="12" t="s">
        <v>6</v>
      </c>
      <c r="F22" s="12" t="s">
        <v>11</v>
      </c>
      <c r="G22" s="12" t="s">
        <v>9</v>
      </c>
      <c r="H22" s="76">
        <v>4257.02</v>
      </c>
    </row>
    <row r="23" spans="1:8" ht="4.5" customHeight="1">
      <c r="A23" s="185"/>
      <c r="B23" s="185"/>
      <c r="C23" s="185"/>
      <c r="D23" s="185"/>
      <c r="E23" s="185"/>
      <c r="F23" s="185"/>
      <c r="G23" s="185"/>
      <c r="H23" s="185"/>
    </row>
    <row r="24" spans="1:8" ht="16.5">
      <c r="A24" s="19">
        <v>2</v>
      </c>
      <c r="B24" s="19">
        <v>1</v>
      </c>
      <c r="C24" s="19">
        <v>5</v>
      </c>
      <c r="D24" s="19">
        <v>1</v>
      </c>
      <c r="E24" s="12" t="s">
        <v>6</v>
      </c>
      <c r="F24" s="12" t="s">
        <v>12</v>
      </c>
      <c r="G24" s="12" t="s">
        <v>7</v>
      </c>
      <c r="H24" s="76">
        <v>7896.35</v>
      </c>
    </row>
    <row r="25" spans="1:8" ht="16.5">
      <c r="A25" s="19">
        <v>2</v>
      </c>
      <c r="B25" s="19">
        <v>1</v>
      </c>
      <c r="C25" s="19">
        <v>5</v>
      </c>
      <c r="D25" s="19">
        <v>2</v>
      </c>
      <c r="E25" s="12" t="s">
        <v>6</v>
      </c>
      <c r="F25" s="12" t="s">
        <v>12</v>
      </c>
      <c r="G25" s="12" t="s">
        <v>8</v>
      </c>
      <c r="H25" s="76">
        <v>7090.94</v>
      </c>
    </row>
    <row r="26" spans="1:8" ht="16.5">
      <c r="A26" s="19">
        <v>2</v>
      </c>
      <c r="B26" s="19">
        <v>1</v>
      </c>
      <c r="C26" s="19">
        <v>5</v>
      </c>
      <c r="D26" s="19">
        <v>3</v>
      </c>
      <c r="E26" s="12" t="s">
        <v>6</v>
      </c>
      <c r="F26" s="12" t="s">
        <v>12</v>
      </c>
      <c r="G26" s="12" t="s">
        <v>9</v>
      </c>
      <c r="H26" s="76">
        <v>6590.73</v>
      </c>
    </row>
    <row r="27" spans="1:8" ht="5.25" customHeight="1">
      <c r="A27" s="19"/>
      <c r="B27" s="19"/>
      <c r="C27" s="19"/>
      <c r="D27" s="19"/>
      <c r="E27" s="12"/>
      <c r="F27" s="12"/>
      <c r="G27" s="12"/>
      <c r="H27" s="20"/>
    </row>
    <row r="28" spans="1:8" ht="16.5">
      <c r="A28" s="19">
        <v>2</v>
      </c>
      <c r="B28" s="19">
        <v>2</v>
      </c>
      <c r="C28" s="19">
        <v>1</v>
      </c>
      <c r="D28" s="19">
        <v>1</v>
      </c>
      <c r="E28" s="12" t="s">
        <v>13</v>
      </c>
      <c r="F28" s="12" t="s">
        <v>35</v>
      </c>
      <c r="G28" s="12" t="s">
        <v>7</v>
      </c>
      <c r="H28" s="76">
        <v>2486.65</v>
      </c>
    </row>
    <row r="29" spans="1:8" ht="16.5">
      <c r="A29" s="19">
        <v>2</v>
      </c>
      <c r="B29" s="19">
        <v>2</v>
      </c>
      <c r="C29" s="19">
        <v>1</v>
      </c>
      <c r="D29" s="19">
        <v>2</v>
      </c>
      <c r="E29" s="12" t="s">
        <v>13</v>
      </c>
      <c r="F29" s="12" t="s">
        <v>35</v>
      </c>
      <c r="G29" s="12" t="s">
        <v>8</v>
      </c>
      <c r="H29" s="76">
        <v>2063.27</v>
      </c>
    </row>
    <row r="30" spans="1:8" ht="16.5">
      <c r="A30" s="19">
        <v>2</v>
      </c>
      <c r="B30" s="19">
        <v>2</v>
      </c>
      <c r="C30" s="19">
        <v>1</v>
      </c>
      <c r="D30" s="19">
        <v>3</v>
      </c>
      <c r="E30" s="12" t="s">
        <v>13</v>
      </c>
      <c r="F30" s="12" t="s">
        <v>35</v>
      </c>
      <c r="G30" s="12" t="s">
        <v>9</v>
      </c>
      <c r="H30" s="76">
        <v>1722.86</v>
      </c>
    </row>
    <row r="31" spans="1:8" ht="6" customHeight="1">
      <c r="A31" s="185"/>
      <c r="B31" s="185"/>
      <c r="C31" s="185"/>
      <c r="D31" s="185"/>
      <c r="E31" s="185"/>
      <c r="F31" s="185"/>
      <c r="G31" s="185"/>
      <c r="H31" s="185"/>
    </row>
    <row r="32" spans="1:8" ht="17.25" customHeight="1">
      <c r="A32" s="19">
        <v>2</v>
      </c>
      <c r="B32" s="19">
        <v>2</v>
      </c>
      <c r="C32" s="19">
        <v>2</v>
      </c>
      <c r="D32" s="19">
        <v>1</v>
      </c>
      <c r="E32" s="12" t="s">
        <v>13</v>
      </c>
      <c r="F32" s="12" t="s">
        <v>14</v>
      </c>
      <c r="G32" s="12" t="s">
        <v>7</v>
      </c>
      <c r="H32" s="76">
        <v>3367.83</v>
      </c>
    </row>
    <row r="33" spans="1:8" ht="16.5">
      <c r="A33" s="19">
        <v>2</v>
      </c>
      <c r="B33" s="19">
        <v>2</v>
      </c>
      <c r="C33" s="19">
        <v>2</v>
      </c>
      <c r="D33" s="19">
        <v>2</v>
      </c>
      <c r="E33" s="12" t="s">
        <v>13</v>
      </c>
      <c r="F33" s="12" t="s">
        <v>14</v>
      </c>
      <c r="G33" s="12" t="s">
        <v>8</v>
      </c>
      <c r="H33" s="76">
        <v>2726.31</v>
      </c>
    </row>
    <row r="34" spans="1:8" ht="16.5">
      <c r="A34" s="19">
        <v>2</v>
      </c>
      <c r="B34" s="19">
        <v>2</v>
      </c>
      <c r="C34" s="19">
        <v>2</v>
      </c>
      <c r="D34" s="19">
        <v>3</v>
      </c>
      <c r="E34" s="12" t="s">
        <v>13</v>
      </c>
      <c r="F34" s="12" t="s">
        <v>14</v>
      </c>
      <c r="G34" s="12" t="s">
        <v>9</v>
      </c>
      <c r="H34" s="76">
        <v>2137.95</v>
      </c>
    </row>
    <row r="35" spans="1:8" ht="6" customHeight="1">
      <c r="A35" s="185"/>
      <c r="B35" s="185"/>
      <c r="C35" s="185"/>
      <c r="D35" s="185"/>
      <c r="E35" s="185"/>
      <c r="F35" s="185"/>
      <c r="G35" s="185"/>
      <c r="H35" s="185"/>
    </row>
    <row r="36" spans="1:8" ht="16.5">
      <c r="A36" s="19">
        <v>2</v>
      </c>
      <c r="B36" s="19">
        <v>2</v>
      </c>
      <c r="C36" s="19">
        <v>3</v>
      </c>
      <c r="D36" s="19">
        <v>1</v>
      </c>
      <c r="E36" s="12" t="s">
        <v>13</v>
      </c>
      <c r="F36" s="12" t="s">
        <v>11</v>
      </c>
      <c r="G36" s="12" t="s">
        <v>7</v>
      </c>
      <c r="H36" s="76">
        <v>5224.92</v>
      </c>
    </row>
    <row r="37" spans="1:8" ht="16.5">
      <c r="A37" s="19">
        <v>2</v>
      </c>
      <c r="B37" s="19">
        <v>2</v>
      </c>
      <c r="C37" s="19">
        <v>3</v>
      </c>
      <c r="D37" s="19">
        <v>2</v>
      </c>
      <c r="E37" s="12" t="s">
        <v>13</v>
      </c>
      <c r="F37" s="12" t="s">
        <v>11</v>
      </c>
      <c r="G37" s="12" t="s">
        <v>8</v>
      </c>
      <c r="H37" s="76">
        <v>4403.1</v>
      </c>
    </row>
    <row r="38" spans="1:8" ht="16.5">
      <c r="A38" s="19">
        <v>2</v>
      </c>
      <c r="B38" s="19">
        <v>2</v>
      </c>
      <c r="C38" s="19">
        <v>3</v>
      </c>
      <c r="D38" s="19">
        <v>3</v>
      </c>
      <c r="E38" s="12" t="s">
        <v>13</v>
      </c>
      <c r="F38" s="12" t="s">
        <v>11</v>
      </c>
      <c r="G38" s="12" t="s">
        <v>9</v>
      </c>
      <c r="H38" s="76">
        <v>3893.89</v>
      </c>
    </row>
    <row r="39" spans="1:8" ht="8.25" customHeight="1">
      <c r="A39" s="17"/>
      <c r="B39" s="17"/>
      <c r="C39" s="17"/>
      <c r="D39" s="17"/>
      <c r="E39" s="5"/>
      <c r="F39" s="5"/>
      <c r="G39" s="5"/>
      <c r="H39" s="77"/>
    </row>
    <row r="40" spans="1:8" ht="16.5">
      <c r="A40" s="47">
        <v>2</v>
      </c>
      <c r="B40" s="47">
        <v>2</v>
      </c>
      <c r="C40" s="47">
        <v>4</v>
      </c>
      <c r="D40" s="47">
        <v>1</v>
      </c>
      <c r="E40" s="47" t="s">
        <v>13</v>
      </c>
      <c r="F40" s="47" t="s">
        <v>12</v>
      </c>
      <c r="G40" s="47" t="s">
        <v>7</v>
      </c>
      <c r="H40" s="78">
        <v>5200</v>
      </c>
    </row>
    <row r="41" spans="1:8" ht="16.5">
      <c r="A41" s="47">
        <v>2</v>
      </c>
      <c r="B41" s="47">
        <v>2</v>
      </c>
      <c r="C41" s="47">
        <v>4</v>
      </c>
      <c r="D41" s="47">
        <v>2</v>
      </c>
      <c r="E41" s="47" t="s">
        <v>13</v>
      </c>
      <c r="F41" s="47" t="s">
        <v>12</v>
      </c>
      <c r="G41" s="47" t="s">
        <v>8</v>
      </c>
      <c r="H41" s="78">
        <v>4400</v>
      </c>
    </row>
    <row r="42" spans="1:8" ht="16.5">
      <c r="A42" s="47">
        <v>2</v>
      </c>
      <c r="B42" s="47">
        <v>2</v>
      </c>
      <c r="C42" s="47">
        <v>4</v>
      </c>
      <c r="D42" s="47">
        <v>3</v>
      </c>
      <c r="E42" s="47" t="s">
        <v>13</v>
      </c>
      <c r="F42" s="47" t="s">
        <v>12</v>
      </c>
      <c r="G42" s="47" t="s">
        <v>9</v>
      </c>
      <c r="H42" s="78">
        <v>3600</v>
      </c>
    </row>
    <row r="43" spans="1:8" ht="6.75" customHeight="1">
      <c r="A43" s="184"/>
      <c r="B43" s="184"/>
      <c r="C43" s="184"/>
      <c r="D43" s="184"/>
      <c r="E43" s="184"/>
      <c r="F43" s="184"/>
      <c r="G43" s="184"/>
      <c r="H43" s="184"/>
    </row>
    <row r="44" spans="1:8" ht="16.5">
      <c r="A44" s="47">
        <v>2</v>
      </c>
      <c r="B44" s="47">
        <v>3</v>
      </c>
      <c r="C44" s="47">
        <v>1</v>
      </c>
      <c r="D44" s="47">
        <v>1</v>
      </c>
      <c r="E44" s="47" t="s">
        <v>102</v>
      </c>
      <c r="F44" s="47" t="s">
        <v>103</v>
      </c>
      <c r="G44" s="47" t="s">
        <v>104</v>
      </c>
      <c r="H44" s="78">
        <v>3361.91</v>
      </c>
    </row>
    <row r="45" spans="1:8" ht="16.5">
      <c r="A45" s="47">
        <v>2</v>
      </c>
      <c r="B45" s="47">
        <v>3</v>
      </c>
      <c r="C45" s="47">
        <v>1</v>
      </c>
      <c r="D45" s="47">
        <v>2</v>
      </c>
      <c r="E45" s="47" t="s">
        <v>102</v>
      </c>
      <c r="F45" s="47" t="s">
        <v>103</v>
      </c>
      <c r="G45" s="47" t="s">
        <v>105</v>
      </c>
      <c r="H45" s="78">
        <v>2935.38</v>
      </c>
    </row>
    <row r="46" spans="1:8" ht="16.5">
      <c r="A46" s="47">
        <v>2</v>
      </c>
      <c r="B46" s="47">
        <v>3</v>
      </c>
      <c r="C46" s="47">
        <v>1</v>
      </c>
      <c r="D46" s="47">
        <v>3</v>
      </c>
      <c r="E46" s="47" t="s">
        <v>102</v>
      </c>
      <c r="F46" s="47" t="s">
        <v>103</v>
      </c>
      <c r="G46" s="47" t="s">
        <v>106</v>
      </c>
      <c r="H46" s="78">
        <v>2695.68</v>
      </c>
    </row>
    <row r="47" spans="1:8" ht="6.75" customHeight="1">
      <c r="A47" s="47"/>
      <c r="B47" s="47"/>
      <c r="C47" s="47"/>
      <c r="D47" s="47"/>
      <c r="E47" s="47"/>
      <c r="F47" s="44"/>
      <c r="G47" s="47"/>
      <c r="H47" s="79"/>
    </row>
    <row r="48" spans="1:8" ht="16.5">
      <c r="A48" s="47">
        <v>2</v>
      </c>
      <c r="B48" s="47">
        <v>3</v>
      </c>
      <c r="C48" s="47">
        <v>2</v>
      </c>
      <c r="D48" s="47">
        <v>1</v>
      </c>
      <c r="E48" s="47" t="s">
        <v>102</v>
      </c>
      <c r="F48" s="47" t="s">
        <v>14</v>
      </c>
      <c r="G48" s="47" t="s">
        <v>104</v>
      </c>
      <c r="H48" s="78">
        <v>4108.26</v>
      </c>
    </row>
    <row r="49" spans="1:8" ht="16.5">
      <c r="A49" s="47">
        <v>2</v>
      </c>
      <c r="B49" s="47">
        <v>3</v>
      </c>
      <c r="C49" s="47">
        <v>2</v>
      </c>
      <c r="D49" s="47">
        <v>2</v>
      </c>
      <c r="E49" s="47" t="s">
        <v>102</v>
      </c>
      <c r="F49" s="47" t="s">
        <v>14</v>
      </c>
      <c r="G49" s="47" t="s">
        <v>105</v>
      </c>
      <c r="H49" s="78">
        <v>3828.5</v>
      </c>
    </row>
    <row r="50" spans="1:8" ht="16.5">
      <c r="A50" s="47">
        <v>2</v>
      </c>
      <c r="B50" s="47">
        <v>3</v>
      </c>
      <c r="C50" s="47">
        <v>2</v>
      </c>
      <c r="D50" s="47">
        <v>3</v>
      </c>
      <c r="E50" s="47" t="s">
        <v>102</v>
      </c>
      <c r="F50" s="47" t="s">
        <v>14</v>
      </c>
      <c r="G50" s="47" t="s">
        <v>106</v>
      </c>
      <c r="H50" s="78">
        <v>3691.02</v>
      </c>
    </row>
  </sheetData>
  <sheetProtection/>
  <mergeCells count="18">
    <mergeCell ref="A43:H43"/>
    <mergeCell ref="A35:H35"/>
    <mergeCell ref="A15:H15"/>
    <mergeCell ref="A19:H19"/>
    <mergeCell ref="A7:D7"/>
    <mergeCell ref="E7:F7"/>
    <mergeCell ref="A23:H23"/>
    <mergeCell ref="A11:H11"/>
    <mergeCell ref="A31:H31"/>
    <mergeCell ref="A1:H1"/>
    <mergeCell ref="A2:H2"/>
    <mergeCell ref="A3:A6"/>
    <mergeCell ref="B3:B6"/>
    <mergeCell ref="C3:C6"/>
    <mergeCell ref="D3:D6"/>
    <mergeCell ref="E4:H4"/>
    <mergeCell ref="E5:H5"/>
    <mergeCell ref="E6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51"/>
  <sheetViews>
    <sheetView view="pageBreakPreview" zoomScaleSheetLayoutView="100" zoomScalePageLayoutView="0" workbookViewId="0" topLeftCell="A13">
      <selection activeCell="L17" sqref="L17"/>
    </sheetView>
  </sheetViews>
  <sheetFormatPr defaultColWidth="11.421875" defaultRowHeight="15"/>
  <cols>
    <col min="1" max="1" width="5.140625" style="0" customWidth="1"/>
    <col min="2" max="2" width="4.7109375" style="0" customWidth="1"/>
    <col min="3" max="3" width="4.8515625" style="0" customWidth="1"/>
    <col min="4" max="4" width="4.421875" style="0" customWidth="1"/>
    <col min="5" max="5" width="22.57421875" style="0" customWidth="1"/>
    <col min="6" max="6" width="26.140625" style="0" customWidth="1"/>
    <col min="8" max="8" width="15.00390625" style="82" customWidth="1"/>
  </cols>
  <sheetData>
    <row r="1" spans="1:8" ht="19.5" customHeight="1">
      <c r="A1" s="163" t="s">
        <v>72</v>
      </c>
      <c r="B1" s="164"/>
      <c r="C1" s="164"/>
      <c r="D1" s="164"/>
      <c r="E1" s="164"/>
      <c r="F1" s="164"/>
      <c r="G1" s="164"/>
      <c r="H1" s="165"/>
    </row>
    <row r="2" spans="1:8" ht="19.5" customHeight="1" thickBot="1">
      <c r="A2" s="166" t="s">
        <v>168</v>
      </c>
      <c r="B2" s="167"/>
      <c r="C2" s="167"/>
      <c r="D2" s="167"/>
      <c r="E2" s="167"/>
      <c r="F2" s="167"/>
      <c r="G2" s="167"/>
      <c r="H2" s="168"/>
    </row>
    <row r="3" spans="1:8" ht="15">
      <c r="A3" s="189" t="s">
        <v>1</v>
      </c>
      <c r="B3" s="192" t="s">
        <v>2</v>
      </c>
      <c r="C3" s="192" t="s">
        <v>34</v>
      </c>
      <c r="D3" s="195" t="s">
        <v>3</v>
      </c>
      <c r="E3" s="46"/>
      <c r="F3" s="23"/>
      <c r="G3" s="23"/>
      <c r="H3" s="73"/>
    </row>
    <row r="4" spans="1:8" ht="15">
      <c r="A4" s="190"/>
      <c r="B4" s="193"/>
      <c r="C4" s="193"/>
      <c r="D4" s="196"/>
      <c r="E4" s="178" t="s">
        <v>33</v>
      </c>
      <c r="F4" s="179"/>
      <c r="G4" s="179"/>
      <c r="H4" s="180"/>
    </row>
    <row r="5" spans="1:8" ht="15">
      <c r="A5" s="190"/>
      <c r="B5" s="193"/>
      <c r="C5" s="193"/>
      <c r="D5" s="196"/>
      <c r="E5" s="178" t="s">
        <v>4</v>
      </c>
      <c r="F5" s="179"/>
      <c r="G5" s="179"/>
      <c r="H5" s="180"/>
    </row>
    <row r="6" spans="1:8" ht="15.75" thickBot="1">
      <c r="A6" s="191"/>
      <c r="B6" s="194"/>
      <c r="C6" s="194"/>
      <c r="D6" s="197"/>
      <c r="E6" s="181"/>
      <c r="F6" s="182"/>
      <c r="G6" s="182"/>
      <c r="H6" s="183"/>
    </row>
    <row r="7" spans="1:8" ht="15">
      <c r="A7" s="201" t="s">
        <v>5</v>
      </c>
      <c r="B7" s="202"/>
      <c r="C7" s="202"/>
      <c r="D7" s="202"/>
      <c r="E7" s="203" t="s">
        <v>34</v>
      </c>
      <c r="F7" s="203"/>
      <c r="G7" s="49" t="s">
        <v>3</v>
      </c>
      <c r="H7" s="81" t="s">
        <v>47</v>
      </c>
    </row>
    <row r="8" spans="1:8" ht="15">
      <c r="A8" s="47">
        <v>2</v>
      </c>
      <c r="B8" s="47">
        <v>2</v>
      </c>
      <c r="C8" s="47">
        <v>5</v>
      </c>
      <c r="D8" s="47">
        <v>1</v>
      </c>
      <c r="E8" s="47" t="s">
        <v>107</v>
      </c>
      <c r="F8" s="44" t="s">
        <v>108</v>
      </c>
      <c r="G8" s="47" t="s">
        <v>7</v>
      </c>
      <c r="H8" s="78">
        <v>4042.5</v>
      </c>
    </row>
    <row r="9" spans="1:8" ht="15">
      <c r="A9" s="47">
        <v>2</v>
      </c>
      <c r="B9" s="47">
        <v>2</v>
      </c>
      <c r="C9" s="47">
        <v>5</v>
      </c>
      <c r="D9" s="47">
        <v>2</v>
      </c>
      <c r="E9" s="47" t="s">
        <v>107</v>
      </c>
      <c r="F9" s="44" t="s">
        <v>108</v>
      </c>
      <c r="G9" s="47" t="s">
        <v>8</v>
      </c>
      <c r="H9" s="78">
        <v>3696</v>
      </c>
    </row>
    <row r="10" spans="1:8" ht="15">
      <c r="A10" s="47">
        <v>2</v>
      </c>
      <c r="B10" s="47">
        <v>2</v>
      </c>
      <c r="C10" s="47">
        <v>5</v>
      </c>
      <c r="D10" s="47">
        <v>3</v>
      </c>
      <c r="E10" s="47" t="s">
        <v>107</v>
      </c>
      <c r="F10" s="44" t="s">
        <v>108</v>
      </c>
      <c r="G10" s="47" t="s">
        <v>9</v>
      </c>
      <c r="H10" s="78">
        <v>3234</v>
      </c>
    </row>
    <row r="11" spans="1:8" ht="8.25" customHeight="1">
      <c r="A11" s="198"/>
      <c r="B11" s="198"/>
      <c r="C11" s="198"/>
      <c r="D11" s="198"/>
      <c r="E11" s="198"/>
      <c r="F11" s="198"/>
      <c r="G11" s="198"/>
      <c r="H11" s="198"/>
    </row>
    <row r="12" spans="1:8" ht="15">
      <c r="A12" s="47">
        <v>2</v>
      </c>
      <c r="B12" s="47">
        <v>2</v>
      </c>
      <c r="C12" s="47">
        <v>6</v>
      </c>
      <c r="D12" s="47">
        <v>1</v>
      </c>
      <c r="E12" s="47" t="s">
        <v>107</v>
      </c>
      <c r="F12" s="44" t="s">
        <v>109</v>
      </c>
      <c r="G12" s="47" t="s">
        <v>7</v>
      </c>
      <c r="H12" s="78">
        <v>6121.5</v>
      </c>
    </row>
    <row r="13" spans="1:8" ht="15">
      <c r="A13" s="47">
        <v>2</v>
      </c>
      <c r="B13" s="47">
        <v>2</v>
      </c>
      <c r="C13" s="47">
        <v>6</v>
      </c>
      <c r="D13" s="47">
        <v>2</v>
      </c>
      <c r="E13" s="47" t="s">
        <v>107</v>
      </c>
      <c r="F13" s="44" t="s">
        <v>109</v>
      </c>
      <c r="G13" s="47" t="s">
        <v>8</v>
      </c>
      <c r="H13" s="78">
        <v>5313</v>
      </c>
    </row>
    <row r="14" spans="1:8" ht="15">
      <c r="A14" s="47">
        <v>2</v>
      </c>
      <c r="B14" s="47">
        <v>2</v>
      </c>
      <c r="C14" s="47">
        <v>6</v>
      </c>
      <c r="D14" s="47">
        <v>3</v>
      </c>
      <c r="E14" s="47" t="s">
        <v>107</v>
      </c>
      <c r="F14" s="44" t="s">
        <v>109</v>
      </c>
      <c r="G14" s="47" t="s">
        <v>9</v>
      </c>
      <c r="H14" s="78">
        <v>4620</v>
      </c>
    </row>
    <row r="15" spans="1:8" ht="10.5" customHeight="1">
      <c r="A15" s="198"/>
      <c r="B15" s="198"/>
      <c r="C15" s="198"/>
      <c r="D15" s="198"/>
      <c r="E15" s="198"/>
      <c r="F15" s="198"/>
      <c r="G15" s="198"/>
      <c r="H15" s="198"/>
    </row>
    <row r="16" spans="1:8" ht="15">
      <c r="A16" s="47">
        <v>2</v>
      </c>
      <c r="B16" s="47">
        <v>2</v>
      </c>
      <c r="C16" s="47">
        <v>7</v>
      </c>
      <c r="D16" s="47">
        <v>1</v>
      </c>
      <c r="E16" s="47" t="s">
        <v>110</v>
      </c>
      <c r="F16" s="47" t="s">
        <v>46</v>
      </c>
      <c r="G16" s="47" t="s">
        <v>7</v>
      </c>
      <c r="H16" s="78">
        <v>4851</v>
      </c>
    </row>
    <row r="17" spans="1:8" ht="15">
      <c r="A17" s="47">
        <v>2</v>
      </c>
      <c r="B17" s="47">
        <v>2</v>
      </c>
      <c r="C17" s="47">
        <v>7</v>
      </c>
      <c r="D17" s="47">
        <v>2</v>
      </c>
      <c r="E17" s="47" t="s">
        <v>110</v>
      </c>
      <c r="F17" s="47" t="s">
        <v>46</v>
      </c>
      <c r="G17" s="47" t="s">
        <v>8</v>
      </c>
      <c r="H17" s="78">
        <v>5428.5</v>
      </c>
    </row>
    <row r="18" spans="1:8" ht="15">
      <c r="A18" s="47">
        <v>2</v>
      </c>
      <c r="B18" s="47">
        <v>2</v>
      </c>
      <c r="C18" s="47">
        <v>7</v>
      </c>
      <c r="D18" s="47">
        <v>3</v>
      </c>
      <c r="E18" s="47" t="s">
        <v>110</v>
      </c>
      <c r="F18" s="47" t="s">
        <v>46</v>
      </c>
      <c r="G18" s="47" t="s">
        <v>9</v>
      </c>
      <c r="H18" s="78">
        <v>3696</v>
      </c>
    </row>
    <row r="19" spans="1:8" ht="9" customHeight="1">
      <c r="A19" s="198"/>
      <c r="B19" s="198"/>
      <c r="C19" s="198"/>
      <c r="D19" s="198"/>
      <c r="E19" s="198"/>
      <c r="F19" s="198"/>
      <c r="G19" s="198"/>
      <c r="H19" s="198"/>
    </row>
    <row r="20" spans="1:8" ht="15">
      <c r="A20" s="47">
        <v>2</v>
      </c>
      <c r="B20" s="47">
        <v>2</v>
      </c>
      <c r="C20" s="47">
        <v>8</v>
      </c>
      <c r="D20" s="47">
        <v>1</v>
      </c>
      <c r="E20" s="47" t="s">
        <v>111</v>
      </c>
      <c r="F20" s="47" t="s">
        <v>46</v>
      </c>
      <c r="G20" s="47" t="s">
        <v>7</v>
      </c>
      <c r="H20" s="78">
        <v>4510</v>
      </c>
    </row>
    <row r="21" spans="1:8" ht="15">
      <c r="A21" s="47">
        <v>2</v>
      </c>
      <c r="B21" s="47">
        <v>2</v>
      </c>
      <c r="C21" s="47">
        <v>8</v>
      </c>
      <c r="D21" s="47">
        <v>2</v>
      </c>
      <c r="E21" s="47" t="s">
        <v>111</v>
      </c>
      <c r="F21" s="47" t="s">
        <v>46</v>
      </c>
      <c r="G21" s="47" t="s">
        <v>8</v>
      </c>
      <c r="H21" s="78">
        <v>3960</v>
      </c>
    </row>
    <row r="22" spans="1:8" ht="15">
      <c r="A22" s="47">
        <v>2</v>
      </c>
      <c r="B22" s="47">
        <v>2</v>
      </c>
      <c r="C22" s="47">
        <v>8</v>
      </c>
      <c r="D22" s="47">
        <v>3</v>
      </c>
      <c r="E22" s="47" t="s">
        <v>111</v>
      </c>
      <c r="F22" s="47" t="s">
        <v>46</v>
      </c>
      <c r="G22" s="47" t="s">
        <v>9</v>
      </c>
      <c r="H22" s="78">
        <v>3465</v>
      </c>
    </row>
    <row r="23" spans="1:8" ht="8.25" customHeight="1">
      <c r="A23" s="198"/>
      <c r="B23" s="198"/>
      <c r="C23" s="198"/>
      <c r="D23" s="198"/>
      <c r="E23" s="198"/>
      <c r="F23" s="198"/>
      <c r="G23" s="198"/>
      <c r="H23" s="198"/>
    </row>
    <row r="24" spans="1:8" ht="15">
      <c r="A24" s="47">
        <v>2</v>
      </c>
      <c r="B24" s="47">
        <v>2</v>
      </c>
      <c r="C24" s="47">
        <v>9</v>
      </c>
      <c r="D24" s="47">
        <v>1</v>
      </c>
      <c r="E24" s="47" t="s">
        <v>112</v>
      </c>
      <c r="F24" s="47" t="s">
        <v>46</v>
      </c>
      <c r="G24" s="47" t="s">
        <v>7</v>
      </c>
      <c r="H24" s="78">
        <v>6930</v>
      </c>
    </row>
    <row r="25" spans="1:8" ht="15">
      <c r="A25" s="47">
        <v>2</v>
      </c>
      <c r="B25" s="47">
        <v>2</v>
      </c>
      <c r="C25" s="47">
        <v>9</v>
      </c>
      <c r="D25" s="47">
        <v>2</v>
      </c>
      <c r="E25" s="47" t="s">
        <v>112</v>
      </c>
      <c r="F25" s="47" t="s">
        <v>46</v>
      </c>
      <c r="G25" s="47" t="s">
        <v>8</v>
      </c>
      <c r="H25" s="78">
        <v>5659.5</v>
      </c>
    </row>
    <row r="26" spans="1:8" ht="15">
      <c r="A26" s="47">
        <v>2</v>
      </c>
      <c r="B26" s="47">
        <v>2</v>
      </c>
      <c r="C26" s="47">
        <v>9</v>
      </c>
      <c r="D26" s="47">
        <v>3</v>
      </c>
      <c r="E26" s="47" t="s">
        <v>112</v>
      </c>
      <c r="F26" s="47" t="s">
        <v>46</v>
      </c>
      <c r="G26" s="47" t="s">
        <v>9</v>
      </c>
      <c r="H26" s="78">
        <v>4273.5</v>
      </c>
    </row>
    <row r="27" spans="1:8" ht="15">
      <c r="A27" s="47">
        <v>2</v>
      </c>
      <c r="B27" s="47">
        <v>2</v>
      </c>
      <c r="C27" s="47">
        <v>9</v>
      </c>
      <c r="D27" s="47">
        <v>3</v>
      </c>
      <c r="E27" s="47" t="s">
        <v>112</v>
      </c>
      <c r="F27" s="47" t="s">
        <v>46</v>
      </c>
      <c r="G27" s="47" t="s">
        <v>113</v>
      </c>
      <c r="H27" s="78">
        <v>3465</v>
      </c>
    </row>
    <row r="28" spans="1:8" ht="9" customHeight="1">
      <c r="A28" s="198"/>
      <c r="B28" s="198"/>
      <c r="C28" s="198"/>
      <c r="D28" s="198"/>
      <c r="E28" s="198"/>
      <c r="F28" s="198"/>
      <c r="G28" s="198"/>
      <c r="H28" s="198"/>
    </row>
    <row r="29" spans="1:8" ht="15">
      <c r="A29" s="47">
        <v>2</v>
      </c>
      <c r="B29" s="47">
        <v>3</v>
      </c>
      <c r="C29" s="47">
        <v>1</v>
      </c>
      <c r="D29" s="47">
        <v>1</v>
      </c>
      <c r="E29" s="47" t="s">
        <v>102</v>
      </c>
      <c r="F29" s="44" t="s">
        <v>103</v>
      </c>
      <c r="G29" s="47" t="s">
        <v>7</v>
      </c>
      <c r="H29" s="78">
        <v>3529.9</v>
      </c>
    </row>
    <row r="30" spans="1:8" ht="15">
      <c r="A30" s="47">
        <v>2</v>
      </c>
      <c r="B30" s="47">
        <v>3</v>
      </c>
      <c r="C30" s="47">
        <v>1</v>
      </c>
      <c r="D30" s="47">
        <v>2</v>
      </c>
      <c r="E30" s="47" t="s">
        <v>102</v>
      </c>
      <c r="F30" s="44" t="s">
        <v>103</v>
      </c>
      <c r="G30" s="47" t="s">
        <v>8</v>
      </c>
      <c r="H30" s="78">
        <v>3082.75</v>
      </c>
    </row>
    <row r="31" spans="1:8" ht="15">
      <c r="A31" s="47">
        <v>2</v>
      </c>
      <c r="B31" s="47">
        <v>3</v>
      </c>
      <c r="C31" s="47">
        <v>1</v>
      </c>
      <c r="D31" s="47">
        <v>3</v>
      </c>
      <c r="E31" s="47" t="s">
        <v>102</v>
      </c>
      <c r="F31" s="44" t="s">
        <v>103</v>
      </c>
      <c r="G31" s="47" t="s">
        <v>9</v>
      </c>
      <c r="H31" s="78">
        <v>2830.85</v>
      </c>
    </row>
    <row r="32" spans="1:8" ht="8.25" customHeight="1">
      <c r="A32" s="198"/>
      <c r="B32" s="198"/>
      <c r="C32" s="198"/>
      <c r="D32" s="198"/>
      <c r="E32" s="198"/>
      <c r="F32" s="198"/>
      <c r="G32" s="198"/>
      <c r="H32" s="198"/>
    </row>
    <row r="33" spans="1:8" ht="15">
      <c r="A33" s="47">
        <v>2</v>
      </c>
      <c r="B33" s="47">
        <v>3</v>
      </c>
      <c r="C33" s="47">
        <v>2</v>
      </c>
      <c r="D33" s="47">
        <v>1</v>
      </c>
      <c r="E33" s="47" t="s">
        <v>102</v>
      </c>
      <c r="F33" s="44" t="s">
        <v>14</v>
      </c>
      <c r="G33" s="47" t="s">
        <v>7</v>
      </c>
      <c r="H33" s="78">
        <v>4314.2</v>
      </c>
    </row>
    <row r="34" spans="1:8" ht="15">
      <c r="A34" s="47">
        <v>2</v>
      </c>
      <c r="B34" s="47">
        <v>3</v>
      </c>
      <c r="C34" s="47">
        <v>2</v>
      </c>
      <c r="D34" s="47">
        <v>2</v>
      </c>
      <c r="E34" s="47" t="s">
        <v>102</v>
      </c>
      <c r="F34" s="44" t="s">
        <v>14</v>
      </c>
      <c r="G34" s="47" t="s">
        <v>8</v>
      </c>
      <c r="H34" s="78">
        <v>4019.4</v>
      </c>
    </row>
    <row r="35" spans="1:8" ht="15">
      <c r="A35" s="47">
        <v>2</v>
      </c>
      <c r="B35" s="47">
        <v>3</v>
      </c>
      <c r="C35" s="47">
        <v>2</v>
      </c>
      <c r="D35" s="47">
        <v>3</v>
      </c>
      <c r="E35" s="47" t="s">
        <v>102</v>
      </c>
      <c r="F35" s="44" t="s">
        <v>14</v>
      </c>
      <c r="G35" s="47" t="s">
        <v>9</v>
      </c>
      <c r="H35" s="78">
        <v>3875.3</v>
      </c>
    </row>
    <row r="36" spans="1:8" ht="9" customHeight="1">
      <c r="A36" s="198"/>
      <c r="B36" s="198"/>
      <c r="C36" s="198"/>
      <c r="D36" s="198"/>
      <c r="E36" s="198"/>
      <c r="F36" s="198"/>
      <c r="G36" s="198"/>
      <c r="H36" s="198"/>
    </row>
    <row r="37" spans="1:8" ht="15">
      <c r="A37" s="47">
        <v>2</v>
      </c>
      <c r="B37" s="47">
        <v>3</v>
      </c>
      <c r="C37" s="47">
        <v>3</v>
      </c>
      <c r="D37" s="47">
        <v>1</v>
      </c>
      <c r="E37" s="199" t="s">
        <v>155</v>
      </c>
      <c r="F37" s="200"/>
      <c r="G37" s="47" t="s">
        <v>7</v>
      </c>
      <c r="H37" s="78">
        <v>1963.5</v>
      </c>
    </row>
    <row r="38" spans="1:8" ht="15">
      <c r="A38" s="47">
        <v>2</v>
      </c>
      <c r="B38" s="47">
        <v>3</v>
      </c>
      <c r="C38" s="47">
        <v>3</v>
      </c>
      <c r="D38" s="47">
        <v>2</v>
      </c>
      <c r="E38" s="199" t="s">
        <v>155</v>
      </c>
      <c r="F38" s="200"/>
      <c r="G38" s="47" t="s">
        <v>8</v>
      </c>
      <c r="H38" s="78">
        <v>1617</v>
      </c>
    </row>
    <row r="39" spans="1:8" ht="15">
      <c r="A39" s="47">
        <v>2</v>
      </c>
      <c r="B39" s="47">
        <v>3</v>
      </c>
      <c r="C39" s="47">
        <v>3</v>
      </c>
      <c r="D39" s="47">
        <v>3</v>
      </c>
      <c r="E39" s="199" t="s">
        <v>155</v>
      </c>
      <c r="F39" s="200"/>
      <c r="G39" s="47" t="s">
        <v>9</v>
      </c>
      <c r="H39" s="78">
        <v>1386</v>
      </c>
    </row>
    <row r="40" spans="1:8" ht="9.75" customHeight="1">
      <c r="A40" s="198"/>
      <c r="B40" s="198"/>
      <c r="C40" s="198"/>
      <c r="D40" s="198"/>
      <c r="E40" s="198"/>
      <c r="F40" s="198"/>
      <c r="G40" s="198"/>
      <c r="H40" s="198"/>
    </row>
    <row r="41" spans="1:8" ht="15">
      <c r="A41" s="47">
        <v>2</v>
      </c>
      <c r="B41" s="47">
        <v>3</v>
      </c>
      <c r="C41" s="47">
        <v>4</v>
      </c>
      <c r="D41" s="47">
        <v>1</v>
      </c>
      <c r="E41" s="47" t="s">
        <v>114</v>
      </c>
      <c r="F41" s="47" t="s">
        <v>46</v>
      </c>
      <c r="G41" s="47" t="s">
        <v>7</v>
      </c>
      <c r="H41" s="78">
        <v>1100</v>
      </c>
    </row>
    <row r="42" spans="1:8" ht="15">
      <c r="A42" s="47">
        <v>2</v>
      </c>
      <c r="B42" s="47">
        <v>3</v>
      </c>
      <c r="C42" s="47">
        <v>4</v>
      </c>
      <c r="D42" s="47">
        <v>2</v>
      </c>
      <c r="E42" s="47" t="s">
        <v>114</v>
      </c>
      <c r="F42" s="47" t="s">
        <v>46</v>
      </c>
      <c r="G42" s="47" t="s">
        <v>8</v>
      </c>
      <c r="H42" s="78">
        <v>880</v>
      </c>
    </row>
    <row r="43" spans="1:8" ht="15">
      <c r="A43" s="47">
        <v>2</v>
      </c>
      <c r="B43" s="47">
        <v>3</v>
      </c>
      <c r="C43" s="47">
        <v>4</v>
      </c>
      <c r="D43" s="47">
        <v>3</v>
      </c>
      <c r="E43" s="47" t="s">
        <v>114</v>
      </c>
      <c r="F43" s="47" t="s">
        <v>46</v>
      </c>
      <c r="G43" s="47" t="s">
        <v>9</v>
      </c>
      <c r="H43" s="78">
        <v>550</v>
      </c>
    </row>
    <row r="44" spans="1:8" ht="8.25" customHeight="1">
      <c r="A44" s="198"/>
      <c r="B44" s="198"/>
      <c r="C44" s="198"/>
      <c r="D44" s="198"/>
      <c r="E44" s="198"/>
      <c r="F44" s="198"/>
      <c r="G44" s="198"/>
      <c r="H44" s="198"/>
    </row>
    <row r="45" spans="1:8" ht="15">
      <c r="A45" s="47">
        <v>2</v>
      </c>
      <c r="B45" s="47">
        <v>3</v>
      </c>
      <c r="C45" s="47">
        <v>5</v>
      </c>
      <c r="D45" s="47">
        <v>1</v>
      </c>
      <c r="E45" s="184" t="s">
        <v>115</v>
      </c>
      <c r="F45" s="184"/>
      <c r="G45" s="47" t="s">
        <v>7</v>
      </c>
      <c r="H45" s="78">
        <v>2860</v>
      </c>
    </row>
    <row r="46" spans="1:8" ht="15">
      <c r="A46" s="47">
        <v>2</v>
      </c>
      <c r="B46" s="47">
        <v>3</v>
      </c>
      <c r="C46" s="47">
        <v>5</v>
      </c>
      <c r="D46" s="47">
        <v>2</v>
      </c>
      <c r="E46" s="184" t="s">
        <v>115</v>
      </c>
      <c r="F46" s="184"/>
      <c r="G46" s="47" t="s">
        <v>8</v>
      </c>
      <c r="H46" s="78">
        <v>2640</v>
      </c>
    </row>
    <row r="47" spans="1:8" ht="15">
      <c r="A47" s="47">
        <v>2</v>
      </c>
      <c r="B47" s="47">
        <v>3</v>
      </c>
      <c r="C47" s="47">
        <v>5</v>
      </c>
      <c r="D47" s="47">
        <v>3</v>
      </c>
      <c r="E47" s="184" t="s">
        <v>115</v>
      </c>
      <c r="F47" s="184"/>
      <c r="G47" s="47" t="s">
        <v>9</v>
      </c>
      <c r="H47" s="78">
        <v>2200</v>
      </c>
    </row>
    <row r="48" spans="1:8" ht="7.5" customHeight="1">
      <c r="A48" s="198"/>
      <c r="B48" s="198"/>
      <c r="C48" s="198"/>
      <c r="D48" s="198"/>
      <c r="E48" s="198"/>
      <c r="F48" s="198"/>
      <c r="G48" s="198"/>
      <c r="H48" s="198"/>
    </row>
    <row r="49" spans="1:8" ht="15">
      <c r="A49" s="47">
        <v>2</v>
      </c>
      <c r="B49" s="47">
        <v>4</v>
      </c>
      <c r="C49" s="47">
        <v>1</v>
      </c>
      <c r="D49" s="47">
        <v>1</v>
      </c>
      <c r="E49" s="184" t="s">
        <v>116</v>
      </c>
      <c r="F49" s="184"/>
      <c r="G49" s="47" t="s">
        <v>7</v>
      </c>
      <c r="H49" s="78">
        <v>4510</v>
      </c>
    </row>
    <row r="50" spans="1:8" ht="15">
      <c r="A50" s="47">
        <v>2</v>
      </c>
      <c r="B50" s="47">
        <v>4</v>
      </c>
      <c r="C50" s="47">
        <v>1</v>
      </c>
      <c r="D50" s="47">
        <v>2</v>
      </c>
      <c r="E50" s="184" t="s">
        <v>116</v>
      </c>
      <c r="F50" s="184"/>
      <c r="G50" s="47" t="s">
        <v>8</v>
      </c>
      <c r="H50" s="78">
        <v>3850</v>
      </c>
    </row>
    <row r="51" spans="1:8" ht="15">
      <c r="A51" s="47">
        <v>2</v>
      </c>
      <c r="B51" s="47">
        <v>4</v>
      </c>
      <c r="C51" s="47">
        <v>1</v>
      </c>
      <c r="D51" s="47">
        <v>3</v>
      </c>
      <c r="E51" s="184" t="s">
        <v>116</v>
      </c>
      <c r="F51" s="184"/>
      <c r="G51" s="47" t="s">
        <v>9</v>
      </c>
      <c r="H51" s="78">
        <v>3300</v>
      </c>
    </row>
  </sheetData>
  <sheetProtection/>
  <mergeCells count="30">
    <mergeCell ref="E5:H5"/>
    <mergeCell ref="E6:H6"/>
    <mergeCell ref="A7:D7"/>
    <mergeCell ref="E7:F7"/>
    <mergeCell ref="A36:H36"/>
    <mergeCell ref="A40:H40"/>
    <mergeCell ref="A32:H32"/>
    <mergeCell ref="E37:F37"/>
    <mergeCell ref="E38:F38"/>
    <mergeCell ref="E39:F39"/>
    <mergeCell ref="E47:F47"/>
    <mergeCell ref="A48:H48"/>
    <mergeCell ref="E49:F49"/>
    <mergeCell ref="E50:F50"/>
    <mergeCell ref="A44:H44"/>
    <mergeCell ref="A11:H11"/>
    <mergeCell ref="A15:H15"/>
    <mergeCell ref="A19:H19"/>
    <mergeCell ref="A23:H23"/>
    <mergeCell ref="A28:H28"/>
    <mergeCell ref="E51:F51"/>
    <mergeCell ref="A1:H1"/>
    <mergeCell ref="A2:H2"/>
    <mergeCell ref="A3:A6"/>
    <mergeCell ref="B3:B6"/>
    <mergeCell ref="C3:C6"/>
    <mergeCell ref="D3:D6"/>
    <mergeCell ref="E4:H4"/>
    <mergeCell ref="E45:F45"/>
    <mergeCell ref="E46:F4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view="pageBreakPreview" zoomScale="110" zoomScaleSheetLayoutView="110" zoomScalePageLayoutView="0" workbookViewId="0" topLeftCell="A1">
      <selection activeCell="A1" sqref="A1:G2"/>
    </sheetView>
  </sheetViews>
  <sheetFormatPr defaultColWidth="11.421875" defaultRowHeight="15"/>
  <cols>
    <col min="1" max="1" width="5.00390625" style="0" customWidth="1"/>
    <col min="2" max="2" width="4.7109375" style="0" customWidth="1"/>
    <col min="3" max="3" width="5.00390625" style="0" customWidth="1"/>
    <col min="4" max="4" width="5.8515625" style="0" customWidth="1"/>
    <col min="5" max="5" width="46.57421875" style="0" customWidth="1"/>
    <col min="7" max="7" width="13.57421875" style="0" customWidth="1"/>
  </cols>
  <sheetData>
    <row r="1" spans="1:7" ht="19.5" customHeight="1">
      <c r="A1" s="163" t="s">
        <v>72</v>
      </c>
      <c r="B1" s="164"/>
      <c r="C1" s="164"/>
      <c r="D1" s="164"/>
      <c r="E1" s="164"/>
      <c r="F1" s="164"/>
      <c r="G1" s="165"/>
    </row>
    <row r="2" spans="1:7" ht="20.25" customHeight="1" thickBot="1">
      <c r="A2" s="166" t="s">
        <v>168</v>
      </c>
      <c r="B2" s="167"/>
      <c r="C2" s="167"/>
      <c r="D2" s="167"/>
      <c r="E2" s="167"/>
      <c r="F2" s="167"/>
      <c r="G2" s="168"/>
    </row>
    <row r="3" spans="1:7" ht="15">
      <c r="A3" s="169" t="s">
        <v>1</v>
      </c>
      <c r="B3" s="172" t="s">
        <v>2</v>
      </c>
      <c r="C3" s="175" t="s">
        <v>34</v>
      </c>
      <c r="D3" s="172" t="s">
        <v>3</v>
      </c>
      <c r="E3" s="46"/>
      <c r="F3" s="23"/>
      <c r="G3" s="63"/>
    </row>
    <row r="4" spans="1:7" ht="15">
      <c r="A4" s="170"/>
      <c r="B4" s="173"/>
      <c r="C4" s="176"/>
      <c r="D4" s="173"/>
      <c r="E4" s="178" t="s">
        <v>33</v>
      </c>
      <c r="F4" s="179"/>
      <c r="G4" s="180"/>
    </row>
    <row r="5" spans="1:7" ht="15">
      <c r="A5" s="170"/>
      <c r="B5" s="173"/>
      <c r="C5" s="176"/>
      <c r="D5" s="173"/>
      <c r="E5" s="178" t="s">
        <v>4</v>
      </c>
      <c r="F5" s="179"/>
      <c r="G5" s="180"/>
    </row>
    <row r="6" spans="1:7" ht="15.75" thickBot="1">
      <c r="A6" s="171"/>
      <c r="B6" s="174"/>
      <c r="C6" s="177"/>
      <c r="D6" s="174"/>
      <c r="E6" s="181"/>
      <c r="F6" s="182"/>
      <c r="G6" s="183"/>
    </row>
    <row r="7" spans="1:7" ht="15.75" thickBot="1">
      <c r="A7" s="204" t="s">
        <v>5</v>
      </c>
      <c r="B7" s="205"/>
      <c r="C7" s="205"/>
      <c r="D7" s="206"/>
      <c r="E7" s="85" t="s">
        <v>34</v>
      </c>
      <c r="F7" s="86" t="s">
        <v>3</v>
      </c>
      <c r="G7" s="87" t="s">
        <v>47</v>
      </c>
    </row>
    <row r="8" spans="1:7" ht="15">
      <c r="A8" s="83">
        <v>2</v>
      </c>
      <c r="B8" s="83">
        <v>4</v>
      </c>
      <c r="C8" s="83">
        <v>3</v>
      </c>
      <c r="D8" s="83">
        <v>1</v>
      </c>
      <c r="E8" s="83" t="s">
        <v>117</v>
      </c>
      <c r="F8" s="83" t="s">
        <v>7</v>
      </c>
      <c r="G8" s="84">
        <v>6270</v>
      </c>
    </row>
    <row r="9" spans="1:7" ht="15">
      <c r="A9" s="47">
        <v>2</v>
      </c>
      <c r="B9" s="47">
        <v>4</v>
      </c>
      <c r="C9" s="47">
        <v>3</v>
      </c>
      <c r="D9" s="47">
        <v>2</v>
      </c>
      <c r="E9" s="47" t="s">
        <v>117</v>
      </c>
      <c r="F9" s="47" t="s">
        <v>8</v>
      </c>
      <c r="G9" s="48">
        <v>6050</v>
      </c>
    </row>
    <row r="10" spans="1:7" ht="15">
      <c r="A10" s="47">
        <v>2</v>
      </c>
      <c r="B10" s="47">
        <v>4</v>
      </c>
      <c r="C10" s="47">
        <v>3</v>
      </c>
      <c r="D10" s="47">
        <v>3</v>
      </c>
      <c r="E10" s="47" t="s">
        <v>117</v>
      </c>
      <c r="F10" s="47" t="s">
        <v>9</v>
      </c>
      <c r="G10" s="48">
        <v>5830</v>
      </c>
    </row>
    <row r="11" spans="1:7" ht="9" customHeight="1">
      <c r="A11" s="198"/>
      <c r="B11" s="198"/>
      <c r="C11" s="198"/>
      <c r="D11" s="198"/>
      <c r="E11" s="198"/>
      <c r="F11" s="198"/>
      <c r="G11" s="198"/>
    </row>
    <row r="12" spans="1:7" ht="15">
      <c r="A12" s="47">
        <v>2</v>
      </c>
      <c r="B12" s="47">
        <v>4</v>
      </c>
      <c r="C12" s="47">
        <v>4</v>
      </c>
      <c r="D12" s="47">
        <v>1</v>
      </c>
      <c r="E12" s="47" t="s">
        <v>118</v>
      </c>
      <c r="F12" s="47" t="s">
        <v>7</v>
      </c>
      <c r="G12" s="48">
        <v>6820</v>
      </c>
    </row>
    <row r="13" spans="1:7" ht="15">
      <c r="A13" s="47">
        <v>2</v>
      </c>
      <c r="B13" s="47">
        <v>4</v>
      </c>
      <c r="C13" s="47">
        <v>4</v>
      </c>
      <c r="D13" s="47">
        <v>2</v>
      </c>
      <c r="E13" s="47" t="s">
        <v>118</v>
      </c>
      <c r="F13" s="47" t="s">
        <v>8</v>
      </c>
      <c r="G13" s="48">
        <v>6600</v>
      </c>
    </row>
    <row r="14" spans="1:7" ht="15">
      <c r="A14" s="47">
        <v>2</v>
      </c>
      <c r="B14" s="47">
        <v>4</v>
      </c>
      <c r="C14" s="47">
        <v>4</v>
      </c>
      <c r="D14" s="47">
        <v>3</v>
      </c>
      <c r="E14" s="47" t="s">
        <v>118</v>
      </c>
      <c r="F14" s="47" t="s">
        <v>9</v>
      </c>
      <c r="G14" s="48">
        <v>6380</v>
      </c>
    </row>
  </sheetData>
  <sheetProtection/>
  <mergeCells count="11">
    <mergeCell ref="E4:G4"/>
    <mergeCell ref="E5:G5"/>
    <mergeCell ref="E6:G6"/>
    <mergeCell ref="A7:D7"/>
    <mergeCell ref="A11:G11"/>
    <mergeCell ref="A1:G1"/>
    <mergeCell ref="A2:G2"/>
    <mergeCell ref="A3:A6"/>
    <mergeCell ref="B3:B6"/>
    <mergeCell ref="C3:C6"/>
    <mergeCell ref="D3:D6"/>
  </mergeCells>
  <printOptions/>
  <pageMargins left="0.7" right="0.7" top="0.75" bottom="0.75" header="0.3" footer="0.3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0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11.421875" defaultRowHeight="15"/>
  <cols>
    <col min="1" max="1" width="38.00390625" style="0" customWidth="1"/>
    <col min="3" max="3" width="18.00390625" style="0" customWidth="1"/>
    <col min="4" max="4" width="22.28125" style="0" customWidth="1"/>
  </cols>
  <sheetData>
    <row r="1" spans="1:5" ht="19.5" customHeight="1">
      <c r="A1" s="207" t="s">
        <v>154</v>
      </c>
      <c r="B1" s="208"/>
      <c r="C1" s="208"/>
      <c r="D1" s="209"/>
      <c r="E1" s="43"/>
    </row>
    <row r="2" spans="1:5" ht="19.5" customHeight="1" thickBot="1">
      <c r="A2" s="210" t="s">
        <v>168</v>
      </c>
      <c r="B2" s="211"/>
      <c r="C2" s="211"/>
      <c r="D2" s="212"/>
      <c r="E2" s="43"/>
    </row>
    <row r="3" spans="1:5" ht="20.25" customHeight="1" thickBot="1">
      <c r="A3" s="213" t="s">
        <v>85</v>
      </c>
      <c r="B3" s="214"/>
      <c r="C3" s="214"/>
      <c r="D3" s="215"/>
      <c r="E3" s="43"/>
    </row>
    <row r="4" spans="1:5" ht="18" customHeight="1" thickBot="1">
      <c r="A4" s="89" t="s">
        <v>86</v>
      </c>
      <c r="B4" s="90" t="s">
        <v>87</v>
      </c>
      <c r="C4" s="60" t="s">
        <v>88</v>
      </c>
      <c r="D4" s="90" t="s">
        <v>101</v>
      </c>
      <c r="E4" s="43"/>
    </row>
    <row r="5" spans="1:5" ht="18" customHeight="1">
      <c r="A5" s="88" t="s">
        <v>89</v>
      </c>
      <c r="B5" s="130">
        <v>0.01</v>
      </c>
      <c r="C5" s="130">
        <v>0.05</v>
      </c>
      <c r="D5" s="83">
        <v>0.05</v>
      </c>
      <c r="E5" s="43"/>
    </row>
    <row r="6" spans="1:5" ht="18" customHeight="1">
      <c r="A6" s="44" t="s">
        <v>90</v>
      </c>
      <c r="B6" s="131">
        <v>0.05</v>
      </c>
      <c r="C6" s="131">
        <v>0.15</v>
      </c>
      <c r="D6" s="114">
        <v>0.15</v>
      </c>
      <c r="E6" s="43"/>
    </row>
    <row r="7" spans="1:5" ht="18" customHeight="1">
      <c r="A7" s="44" t="s">
        <v>91</v>
      </c>
      <c r="B7" s="131">
        <v>0.151</v>
      </c>
      <c r="C7" s="131">
        <v>0.35</v>
      </c>
      <c r="D7" s="114">
        <v>0.35</v>
      </c>
      <c r="E7" s="43"/>
    </row>
    <row r="8" spans="1:5" ht="18" customHeight="1">
      <c r="A8" s="44" t="s">
        <v>92</v>
      </c>
      <c r="B8" s="131">
        <v>0.351</v>
      </c>
      <c r="C8" s="131">
        <v>0.4</v>
      </c>
      <c r="D8" s="114">
        <v>0.4</v>
      </c>
      <c r="E8" s="43"/>
    </row>
    <row r="9" spans="1:5" ht="18" customHeight="1">
      <c r="A9" s="44" t="s">
        <v>93</v>
      </c>
      <c r="B9" s="131">
        <v>0.401</v>
      </c>
      <c r="C9" s="131">
        <v>0.5</v>
      </c>
      <c r="D9" s="114">
        <v>0.5</v>
      </c>
      <c r="E9" s="43"/>
    </row>
    <row r="10" spans="1:5" ht="18" customHeight="1">
      <c r="A10" s="44" t="s">
        <v>94</v>
      </c>
      <c r="B10" s="131">
        <v>0.501</v>
      </c>
      <c r="C10" s="131">
        <v>0.55</v>
      </c>
      <c r="D10" s="114">
        <v>0.55</v>
      </c>
      <c r="E10" s="43"/>
    </row>
    <row r="11" spans="1:5" ht="18" customHeight="1">
      <c r="A11" s="44" t="s">
        <v>198</v>
      </c>
      <c r="B11" s="131">
        <v>0.551</v>
      </c>
      <c r="C11" s="131">
        <v>0.6</v>
      </c>
      <c r="D11" s="114">
        <v>0.6</v>
      </c>
      <c r="E11" s="43"/>
    </row>
    <row r="12" spans="1:5" ht="18" customHeight="1">
      <c r="A12" s="44" t="s">
        <v>95</v>
      </c>
      <c r="B12" s="131">
        <v>0.601</v>
      </c>
      <c r="C12" s="131">
        <v>0.65</v>
      </c>
      <c r="D12" s="114">
        <v>0.65</v>
      </c>
      <c r="E12" s="43"/>
    </row>
    <row r="13" spans="1:5" ht="18" customHeight="1">
      <c r="A13" s="44" t="s">
        <v>96</v>
      </c>
      <c r="B13" s="131">
        <v>0.651</v>
      </c>
      <c r="C13" s="131">
        <v>0.7</v>
      </c>
      <c r="D13" s="114">
        <v>0.7</v>
      </c>
      <c r="E13" s="43"/>
    </row>
    <row r="14" spans="1:5" ht="18" customHeight="1">
      <c r="A14" s="44" t="s">
        <v>97</v>
      </c>
      <c r="B14" s="131">
        <v>0.701</v>
      </c>
      <c r="C14" s="131">
        <v>0.75</v>
      </c>
      <c r="D14" s="114">
        <v>0.75</v>
      </c>
      <c r="E14" s="43"/>
    </row>
    <row r="15" spans="1:5" ht="18" customHeight="1">
      <c r="A15" s="44" t="s">
        <v>161</v>
      </c>
      <c r="B15" s="131">
        <v>0.751</v>
      </c>
      <c r="C15" s="131">
        <v>0.8</v>
      </c>
      <c r="D15" s="114">
        <v>0.8</v>
      </c>
      <c r="E15" s="43"/>
    </row>
    <row r="16" spans="1:5" ht="18" customHeight="1">
      <c r="A16" s="44" t="s">
        <v>98</v>
      </c>
      <c r="B16" s="131">
        <v>0.801</v>
      </c>
      <c r="C16" s="131">
        <v>0.9</v>
      </c>
      <c r="D16" s="114">
        <v>0.9</v>
      </c>
      <c r="E16" s="43"/>
    </row>
    <row r="17" spans="1:5" ht="18" customHeight="1">
      <c r="A17" s="44" t="s">
        <v>99</v>
      </c>
      <c r="B17" s="131">
        <v>0.901</v>
      </c>
      <c r="C17" s="131">
        <v>0.95</v>
      </c>
      <c r="D17" s="114">
        <v>0.95</v>
      </c>
      <c r="E17" s="43"/>
    </row>
    <row r="18" spans="1:5" ht="18" customHeight="1">
      <c r="A18" s="44" t="s">
        <v>100</v>
      </c>
      <c r="B18" s="131">
        <v>0.951</v>
      </c>
      <c r="C18" s="131">
        <v>1</v>
      </c>
      <c r="D18" s="114">
        <v>1</v>
      </c>
      <c r="E18" s="43"/>
    </row>
    <row r="19" spans="1:5" ht="22.5" customHeight="1">
      <c r="A19" s="216" t="s">
        <v>199</v>
      </c>
      <c r="B19" s="216"/>
      <c r="C19" s="216"/>
      <c r="D19" s="216"/>
      <c r="E19" s="43"/>
    </row>
    <row r="20" spans="1:5" ht="15">
      <c r="A20" s="216"/>
      <c r="B20" s="216"/>
      <c r="C20" s="216"/>
      <c r="D20" s="216"/>
      <c r="E20" s="43"/>
    </row>
  </sheetData>
  <sheetProtection/>
  <mergeCells count="4">
    <mergeCell ref="A1:D1"/>
    <mergeCell ref="A2:D2"/>
    <mergeCell ref="A3:D3"/>
    <mergeCell ref="A19:D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A1" sqref="A1:E2"/>
    </sheetView>
  </sheetViews>
  <sheetFormatPr defaultColWidth="11.421875" defaultRowHeight="15"/>
  <cols>
    <col min="2" max="2" width="25.7109375" style="121" customWidth="1"/>
    <col min="3" max="3" width="23.7109375" style="0" customWidth="1"/>
    <col min="4" max="4" width="19.8515625" style="0" customWidth="1"/>
    <col min="5" max="5" width="18.421875" style="0" customWidth="1"/>
  </cols>
  <sheetData>
    <row r="1" spans="1:5" ht="20.25" customHeight="1">
      <c r="A1" s="221" t="s">
        <v>154</v>
      </c>
      <c r="B1" s="222"/>
      <c r="C1" s="222"/>
      <c r="D1" s="222"/>
      <c r="E1" s="223"/>
    </row>
    <row r="2" spans="1:5" ht="20.25" customHeight="1" thickBot="1">
      <c r="A2" s="224" t="s">
        <v>168</v>
      </c>
      <c r="B2" s="225"/>
      <c r="C2" s="225"/>
      <c r="D2" s="225"/>
      <c r="E2" s="226"/>
    </row>
    <row r="3" spans="1:5" ht="15.75" thickBot="1">
      <c r="A3" s="227" t="s">
        <v>121</v>
      </c>
      <c r="B3" s="228"/>
      <c r="C3" s="228"/>
      <c r="D3" s="228"/>
      <c r="E3" s="229"/>
    </row>
    <row r="4" spans="1:5" ht="15">
      <c r="A4" s="230" t="s">
        <v>67</v>
      </c>
      <c r="B4" s="231" t="s">
        <v>122</v>
      </c>
      <c r="C4" s="232" t="s">
        <v>123</v>
      </c>
      <c r="D4" s="233"/>
      <c r="E4" s="234"/>
    </row>
    <row r="5" spans="1:5" ht="25.5">
      <c r="A5" s="230"/>
      <c r="B5" s="231"/>
      <c r="C5" s="62" t="s">
        <v>130</v>
      </c>
      <c r="D5" s="62" t="s">
        <v>131</v>
      </c>
      <c r="E5" s="91" t="s">
        <v>69</v>
      </c>
    </row>
    <row r="6" spans="1:5" ht="33" customHeight="1">
      <c r="A6" s="217">
        <v>1</v>
      </c>
      <c r="B6" s="239" t="s">
        <v>203</v>
      </c>
      <c r="C6" s="218" t="s">
        <v>127</v>
      </c>
      <c r="D6" s="218" t="s">
        <v>124</v>
      </c>
      <c r="E6" s="219">
        <v>120</v>
      </c>
    </row>
    <row r="7" spans="1:5" ht="15">
      <c r="A7" s="217"/>
      <c r="B7" s="240"/>
      <c r="C7" s="218"/>
      <c r="D7" s="218"/>
      <c r="E7" s="220"/>
    </row>
    <row r="8" spans="1:5" ht="15">
      <c r="A8" s="235" t="s">
        <v>67</v>
      </c>
      <c r="B8" s="236" t="s">
        <v>122</v>
      </c>
      <c r="C8" s="232" t="s">
        <v>123</v>
      </c>
      <c r="D8" s="233"/>
      <c r="E8" s="234"/>
    </row>
    <row r="9" spans="1:5" ht="25.5">
      <c r="A9" s="235"/>
      <c r="B9" s="236"/>
      <c r="C9" s="92" t="s">
        <v>130</v>
      </c>
      <c r="D9" s="92" t="s">
        <v>131</v>
      </c>
      <c r="E9" s="58" t="s">
        <v>69</v>
      </c>
    </row>
    <row r="10" spans="1:5" ht="24.75" customHeight="1">
      <c r="A10" s="217">
        <v>1</v>
      </c>
      <c r="B10" s="239" t="s">
        <v>202</v>
      </c>
      <c r="C10" s="218" t="s">
        <v>124</v>
      </c>
      <c r="D10" s="218" t="s">
        <v>125</v>
      </c>
      <c r="E10" s="219">
        <v>120</v>
      </c>
    </row>
    <row r="11" spans="1:5" ht="15">
      <c r="A11" s="217"/>
      <c r="B11" s="240"/>
      <c r="C11" s="218"/>
      <c r="D11" s="218"/>
      <c r="E11" s="220"/>
    </row>
    <row r="12" spans="1:5" ht="15">
      <c r="A12" s="217">
        <v>1</v>
      </c>
      <c r="B12" s="241" t="s">
        <v>200</v>
      </c>
      <c r="C12" s="218" t="s">
        <v>125</v>
      </c>
      <c r="D12" s="218" t="s">
        <v>126</v>
      </c>
      <c r="E12" s="219">
        <v>120</v>
      </c>
    </row>
    <row r="13" spans="1:5" ht="15">
      <c r="A13" s="217"/>
      <c r="B13" s="242"/>
      <c r="C13" s="218"/>
      <c r="D13" s="218"/>
      <c r="E13" s="219"/>
    </row>
    <row r="14" spans="1:5" ht="15">
      <c r="A14" s="93"/>
      <c r="B14" s="120"/>
      <c r="C14" s="93"/>
      <c r="D14" s="93"/>
      <c r="E14" s="93"/>
    </row>
    <row r="15" spans="1:5" ht="15">
      <c r="A15" s="235" t="s">
        <v>67</v>
      </c>
      <c r="B15" s="236" t="s">
        <v>122</v>
      </c>
      <c r="C15" s="237" t="s">
        <v>129</v>
      </c>
      <c r="D15" s="238"/>
      <c r="E15" s="238"/>
    </row>
    <row r="16" spans="1:5" ht="25.5">
      <c r="A16" s="235"/>
      <c r="B16" s="236"/>
      <c r="C16" s="92" t="s">
        <v>130</v>
      </c>
      <c r="D16" s="92" t="s">
        <v>131</v>
      </c>
      <c r="E16" s="58" t="s">
        <v>69</v>
      </c>
    </row>
    <row r="17" spans="1:5" ht="15">
      <c r="A17" s="217">
        <v>2</v>
      </c>
      <c r="B17" s="241" t="s">
        <v>201</v>
      </c>
      <c r="C17" s="218" t="s">
        <v>128</v>
      </c>
      <c r="D17" s="218" t="s">
        <v>162</v>
      </c>
      <c r="E17" s="219">
        <v>90</v>
      </c>
    </row>
    <row r="18" spans="1:5" ht="15">
      <c r="A18" s="217"/>
      <c r="B18" s="242"/>
      <c r="C18" s="218"/>
      <c r="D18" s="218"/>
      <c r="E18" s="220"/>
    </row>
    <row r="19" spans="1:5" ht="15" customHeight="1">
      <c r="A19" s="93"/>
      <c r="B19" s="120"/>
      <c r="C19" s="93"/>
      <c r="D19" s="93"/>
      <c r="E19" s="93"/>
    </row>
    <row r="20" spans="1:5" ht="15">
      <c r="A20" s="235" t="s">
        <v>67</v>
      </c>
      <c r="B20" s="236" t="s">
        <v>122</v>
      </c>
      <c r="C20" s="237" t="s">
        <v>123</v>
      </c>
      <c r="D20" s="238"/>
      <c r="E20" s="238"/>
    </row>
    <row r="21" spans="1:5" ht="26.25" customHeight="1">
      <c r="A21" s="235"/>
      <c r="B21" s="236"/>
      <c r="C21" s="92" t="s">
        <v>130</v>
      </c>
      <c r="D21" s="92" t="s">
        <v>131</v>
      </c>
      <c r="E21" s="58" t="s">
        <v>69</v>
      </c>
    </row>
    <row r="22" spans="1:5" ht="24.75" customHeight="1">
      <c r="A22" s="217">
        <v>3</v>
      </c>
      <c r="B22" s="239" t="s">
        <v>204</v>
      </c>
      <c r="C22" s="218" t="s">
        <v>132</v>
      </c>
      <c r="D22" s="218" t="s">
        <v>133</v>
      </c>
      <c r="E22" s="219">
        <v>60</v>
      </c>
    </row>
    <row r="23" spans="1:5" ht="26.25" customHeight="1">
      <c r="A23" s="217"/>
      <c r="B23" s="240"/>
      <c r="C23" s="218"/>
      <c r="D23" s="218"/>
      <c r="E23" s="220"/>
    </row>
    <row r="24" spans="1:5" ht="30.75" customHeight="1">
      <c r="A24" s="217">
        <v>3</v>
      </c>
      <c r="B24" s="239" t="s">
        <v>205</v>
      </c>
      <c r="C24" s="218" t="s">
        <v>133</v>
      </c>
      <c r="D24" s="218" t="s">
        <v>163</v>
      </c>
      <c r="E24" s="219">
        <v>60</v>
      </c>
    </row>
    <row r="25" spans="1:5" ht="21" customHeight="1">
      <c r="A25" s="217"/>
      <c r="B25" s="240"/>
      <c r="C25" s="218"/>
      <c r="D25" s="218"/>
      <c r="E25" s="220"/>
    </row>
  </sheetData>
  <sheetProtection/>
  <mergeCells count="45">
    <mergeCell ref="B10:B11"/>
    <mergeCell ref="E17:E18"/>
    <mergeCell ref="B6:B7"/>
    <mergeCell ref="B12:B13"/>
    <mergeCell ref="B17:B18"/>
    <mergeCell ref="B22:B23"/>
    <mergeCell ref="D10:D11"/>
    <mergeCell ref="C24:C25"/>
    <mergeCell ref="D24:D25"/>
    <mergeCell ref="E24:E25"/>
    <mergeCell ref="A20:A21"/>
    <mergeCell ref="B20:B21"/>
    <mergeCell ref="C20:E20"/>
    <mergeCell ref="A24:A25"/>
    <mergeCell ref="B24:B25"/>
    <mergeCell ref="A12:A13"/>
    <mergeCell ref="C12:C13"/>
    <mergeCell ref="D12:D13"/>
    <mergeCell ref="E12:E13"/>
    <mergeCell ref="A8:A9"/>
    <mergeCell ref="B8:B9"/>
    <mergeCell ref="C8:E8"/>
    <mergeCell ref="A10:A11"/>
    <mergeCell ref="C10:C11"/>
    <mergeCell ref="E10:E11"/>
    <mergeCell ref="A15:A16"/>
    <mergeCell ref="B15:B16"/>
    <mergeCell ref="C15:E15"/>
    <mergeCell ref="A22:A23"/>
    <mergeCell ref="C22:C23"/>
    <mergeCell ref="D22:D23"/>
    <mergeCell ref="E22:E23"/>
    <mergeCell ref="A17:A18"/>
    <mergeCell ref="C17:C18"/>
    <mergeCell ref="D17:D18"/>
    <mergeCell ref="A6:A7"/>
    <mergeCell ref="C6:C7"/>
    <mergeCell ref="D6:D7"/>
    <mergeCell ref="E6:E7"/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8"/>
  <sheetViews>
    <sheetView view="pageBreakPreview" zoomScaleSheetLayoutView="100" zoomScalePageLayoutView="0" workbookViewId="0" topLeftCell="A1">
      <selection activeCell="A10" sqref="A10:F11"/>
    </sheetView>
  </sheetViews>
  <sheetFormatPr defaultColWidth="11.421875" defaultRowHeight="15"/>
  <cols>
    <col min="1" max="1" width="11.421875" style="0" customWidth="1"/>
    <col min="2" max="2" width="9.7109375" style="0" customWidth="1"/>
    <col min="3" max="3" width="8.140625" style="0" customWidth="1"/>
    <col min="4" max="5" width="11.421875" style="0" customWidth="1"/>
    <col min="6" max="6" width="11.00390625" style="0" customWidth="1"/>
    <col min="7" max="7" width="11.421875" style="0" customWidth="1"/>
    <col min="8" max="8" width="15.00390625" style="0" customWidth="1"/>
  </cols>
  <sheetData>
    <row r="1" spans="1:8" s="1" customFormat="1" ht="19.5" customHeight="1">
      <c r="A1" s="243" t="s">
        <v>72</v>
      </c>
      <c r="B1" s="244"/>
      <c r="C1" s="244"/>
      <c r="D1" s="244"/>
      <c r="E1" s="244"/>
      <c r="F1" s="244"/>
      <c r="G1" s="244"/>
      <c r="H1" s="245"/>
    </row>
    <row r="2" spans="1:8" s="1" customFormat="1" ht="19.5" customHeight="1" thickBot="1">
      <c r="A2" s="166" t="s">
        <v>168</v>
      </c>
      <c r="B2" s="167"/>
      <c r="C2" s="167"/>
      <c r="D2" s="167"/>
      <c r="E2" s="167"/>
      <c r="F2" s="167"/>
      <c r="G2" s="167"/>
      <c r="H2" s="168"/>
    </row>
    <row r="3" spans="1:8" s="1" customFormat="1" ht="21.75" customHeight="1" thickBot="1">
      <c r="A3" s="204" t="s">
        <v>36</v>
      </c>
      <c r="B3" s="250"/>
      <c r="C3" s="250"/>
      <c r="D3" s="250"/>
      <c r="E3" s="250"/>
      <c r="F3" s="250"/>
      <c r="G3" s="250"/>
      <c r="H3" s="251"/>
    </row>
    <row r="4" spans="1:8" ht="21" customHeight="1">
      <c r="A4" s="252" t="s">
        <v>37</v>
      </c>
      <c r="B4" s="253"/>
      <c r="C4" s="253"/>
      <c r="D4" s="253"/>
      <c r="E4" s="253"/>
      <c r="F4" s="253"/>
      <c r="G4" s="253"/>
      <c r="H4" s="254"/>
    </row>
    <row r="5" spans="1:8" ht="21" customHeight="1">
      <c r="A5" s="255" t="s">
        <v>16</v>
      </c>
      <c r="B5" s="256"/>
      <c r="C5" s="256"/>
      <c r="D5" s="256"/>
      <c r="E5" s="256"/>
      <c r="F5" s="256"/>
      <c r="G5" s="256"/>
      <c r="H5" s="257"/>
    </row>
    <row r="6" spans="1:8" s="6" customFormat="1" ht="18" customHeight="1">
      <c r="A6" s="246" t="s">
        <v>17</v>
      </c>
      <c r="B6" s="246"/>
      <c r="C6" s="246"/>
      <c r="D6" s="246" t="s">
        <v>18</v>
      </c>
      <c r="E6" s="246"/>
      <c r="F6" s="246"/>
      <c r="G6" s="246" t="s">
        <v>19</v>
      </c>
      <c r="H6" s="246"/>
    </row>
    <row r="7" spans="1:8" ht="15">
      <c r="A7" s="247">
        <v>600.01</v>
      </c>
      <c r="B7" s="248"/>
      <c r="C7" s="248"/>
      <c r="D7" s="247">
        <v>1000</v>
      </c>
      <c r="E7" s="248"/>
      <c r="F7" s="248"/>
      <c r="G7" s="249">
        <v>0.9</v>
      </c>
      <c r="H7" s="249"/>
    </row>
    <row r="8" spans="1:8" ht="15">
      <c r="A8" s="258">
        <v>1000.01</v>
      </c>
      <c r="B8" s="258"/>
      <c r="C8" s="258"/>
      <c r="D8" s="247">
        <v>1500</v>
      </c>
      <c r="E8" s="248"/>
      <c r="F8" s="248"/>
      <c r="G8" s="249">
        <v>0.8</v>
      </c>
      <c r="H8" s="249"/>
    </row>
    <row r="9" spans="1:8" ht="15">
      <c r="A9" s="258">
        <v>1500.01</v>
      </c>
      <c r="B9" s="258"/>
      <c r="C9" s="258"/>
      <c r="D9" s="247">
        <v>2000</v>
      </c>
      <c r="E9" s="248"/>
      <c r="F9" s="248"/>
      <c r="G9" s="260">
        <v>0.7</v>
      </c>
      <c r="H9" s="260"/>
    </row>
    <row r="10" spans="1:8" ht="15">
      <c r="A10" s="258">
        <v>2000.01</v>
      </c>
      <c r="B10" s="258"/>
      <c r="C10" s="258"/>
      <c r="D10" s="258">
        <v>3000</v>
      </c>
      <c r="E10" s="258"/>
      <c r="F10" s="258"/>
      <c r="G10" s="249">
        <v>0.6</v>
      </c>
      <c r="H10" s="249"/>
    </row>
    <row r="11" spans="1:8" ht="15">
      <c r="A11" s="258">
        <v>3000.01</v>
      </c>
      <c r="B11" s="258"/>
      <c r="C11" s="258"/>
      <c r="D11" s="258">
        <v>4000</v>
      </c>
      <c r="E11" s="258"/>
      <c r="F11" s="258"/>
      <c r="G11" s="260">
        <v>0.5</v>
      </c>
      <c r="H11" s="260"/>
    </row>
    <row r="12" spans="1:8" ht="15">
      <c r="A12" s="258">
        <v>4000.01</v>
      </c>
      <c r="B12" s="258"/>
      <c r="C12" s="258"/>
      <c r="D12" s="258">
        <v>5000</v>
      </c>
      <c r="E12" s="258"/>
      <c r="F12" s="258"/>
      <c r="G12" s="259">
        <v>0.4</v>
      </c>
      <c r="H12" s="259"/>
    </row>
    <row r="13" spans="1:8" ht="15">
      <c r="A13" s="258">
        <v>5000.01</v>
      </c>
      <c r="B13" s="258"/>
      <c r="C13" s="258"/>
      <c r="D13" s="258" t="s">
        <v>48</v>
      </c>
      <c r="E13" s="258"/>
      <c r="F13" s="258"/>
      <c r="G13" s="259">
        <v>0.3</v>
      </c>
      <c r="H13" s="259"/>
    </row>
    <row r="14" spans="1:8" ht="18.75" customHeight="1">
      <c r="A14" s="261" t="s">
        <v>37</v>
      </c>
      <c r="B14" s="262"/>
      <c r="C14" s="262"/>
      <c r="D14" s="262"/>
      <c r="E14" s="262"/>
      <c r="F14" s="262"/>
      <c r="G14" s="262"/>
      <c r="H14" s="263"/>
    </row>
    <row r="15" spans="1:8" ht="18.75" customHeight="1">
      <c r="A15" s="264" t="s">
        <v>49</v>
      </c>
      <c r="B15" s="265"/>
      <c r="C15" s="265"/>
      <c r="D15" s="265"/>
      <c r="E15" s="265"/>
      <c r="F15" s="265"/>
      <c r="G15" s="265"/>
      <c r="H15" s="266"/>
    </row>
    <row r="16" spans="1:8" ht="18.75" customHeight="1">
      <c r="A16" s="255" t="s">
        <v>20</v>
      </c>
      <c r="B16" s="256"/>
      <c r="C16" s="256"/>
      <c r="D16" s="256"/>
      <c r="E16" s="256"/>
      <c r="F16" s="256"/>
      <c r="G16" s="256"/>
      <c r="H16" s="257"/>
    </row>
    <row r="17" spans="1:8" s="6" customFormat="1" ht="18" customHeight="1">
      <c r="A17" s="246" t="s">
        <v>17</v>
      </c>
      <c r="B17" s="267"/>
      <c r="C17" s="267"/>
      <c r="D17" s="246" t="s">
        <v>18</v>
      </c>
      <c r="E17" s="246"/>
      <c r="F17" s="246"/>
      <c r="G17" s="246" t="s">
        <v>19</v>
      </c>
      <c r="H17" s="246"/>
    </row>
    <row r="18" spans="1:8" ht="15">
      <c r="A18" s="247">
        <v>600.01</v>
      </c>
      <c r="B18" s="248"/>
      <c r="C18" s="248"/>
      <c r="D18" s="247">
        <v>1000</v>
      </c>
      <c r="E18" s="248"/>
      <c r="F18" s="248"/>
      <c r="G18" s="249">
        <v>0.4</v>
      </c>
      <c r="H18" s="249"/>
    </row>
    <row r="19" spans="1:8" ht="15">
      <c r="A19" s="258">
        <v>1000.01</v>
      </c>
      <c r="B19" s="258"/>
      <c r="C19" s="258"/>
      <c r="D19" s="247">
        <v>1500</v>
      </c>
      <c r="E19" s="248"/>
      <c r="F19" s="248"/>
      <c r="G19" s="249">
        <v>0.3</v>
      </c>
      <c r="H19" s="249"/>
    </row>
    <row r="20" spans="1:8" ht="15">
      <c r="A20" s="258">
        <v>1500.01</v>
      </c>
      <c r="B20" s="258"/>
      <c r="C20" s="258"/>
      <c r="D20" s="247">
        <v>2000</v>
      </c>
      <c r="E20" s="248"/>
      <c r="F20" s="248"/>
      <c r="G20" s="260">
        <v>0.1</v>
      </c>
      <c r="H20" s="260"/>
    </row>
    <row r="21" spans="1:9" ht="15">
      <c r="A21" s="258">
        <v>2000.01</v>
      </c>
      <c r="B21" s="258"/>
      <c r="C21" s="258"/>
      <c r="D21" s="258">
        <v>3000</v>
      </c>
      <c r="E21" s="258"/>
      <c r="F21" s="258"/>
      <c r="G21" s="259">
        <v>0.08</v>
      </c>
      <c r="H21" s="259"/>
      <c r="I21" t="s">
        <v>73</v>
      </c>
    </row>
    <row r="22" spans="1:8" ht="15">
      <c r="A22" s="258">
        <v>3000.01</v>
      </c>
      <c r="B22" s="258"/>
      <c r="C22" s="258"/>
      <c r="D22" s="258">
        <v>5000</v>
      </c>
      <c r="E22" s="258"/>
      <c r="F22" s="258"/>
      <c r="G22" s="268">
        <v>0.06</v>
      </c>
      <c r="H22" s="268"/>
    </row>
    <row r="23" spans="1:8" ht="15">
      <c r="A23" s="258">
        <v>5000.01</v>
      </c>
      <c r="B23" s="258"/>
      <c r="C23" s="258"/>
      <c r="D23" s="258" t="s">
        <v>48</v>
      </c>
      <c r="E23" s="258"/>
      <c r="F23" s="258"/>
      <c r="G23" s="259">
        <v>0.05</v>
      </c>
      <c r="H23" s="259"/>
    </row>
    <row r="24" spans="1:8" ht="20.25" customHeight="1">
      <c r="A24" s="261" t="s">
        <v>37</v>
      </c>
      <c r="B24" s="262"/>
      <c r="C24" s="262"/>
      <c r="D24" s="262"/>
      <c r="E24" s="262"/>
      <c r="F24" s="262"/>
      <c r="G24" s="262"/>
      <c r="H24" s="263"/>
    </row>
    <row r="25" spans="1:10" ht="20.25" customHeight="1">
      <c r="A25" s="255" t="s">
        <v>38</v>
      </c>
      <c r="B25" s="256"/>
      <c r="C25" s="256"/>
      <c r="D25" s="256"/>
      <c r="E25" s="256"/>
      <c r="F25" s="256"/>
      <c r="G25" s="256"/>
      <c r="H25" s="257"/>
      <c r="J25" t="s">
        <v>74</v>
      </c>
    </row>
    <row r="26" spans="1:8" s="6" customFormat="1" ht="18" customHeight="1">
      <c r="A26" s="246" t="s">
        <v>17</v>
      </c>
      <c r="B26" s="246"/>
      <c r="C26" s="246"/>
      <c r="D26" s="246" t="s">
        <v>18</v>
      </c>
      <c r="E26" s="246"/>
      <c r="F26" s="246"/>
      <c r="G26" s="246" t="s">
        <v>19</v>
      </c>
      <c r="H26" s="246"/>
    </row>
    <row r="27" spans="1:8" ht="15">
      <c r="A27" s="247">
        <v>1000.01</v>
      </c>
      <c r="B27" s="248"/>
      <c r="C27" s="248"/>
      <c r="D27" s="247">
        <v>1500</v>
      </c>
      <c r="E27" s="247"/>
      <c r="F27" s="247"/>
      <c r="G27" s="248">
        <v>0.3</v>
      </c>
      <c r="H27" s="248"/>
    </row>
    <row r="28" spans="1:8" ht="15">
      <c r="A28" s="258">
        <v>1500.01</v>
      </c>
      <c r="B28" s="258"/>
      <c r="C28" s="258"/>
      <c r="D28" s="247">
        <v>2000</v>
      </c>
      <c r="E28" s="247"/>
      <c r="F28" s="247"/>
      <c r="G28" s="248">
        <v>0.2</v>
      </c>
      <c r="H28" s="248"/>
    </row>
    <row r="29" spans="1:8" ht="15">
      <c r="A29" s="258">
        <v>2000.01</v>
      </c>
      <c r="B29" s="258"/>
      <c r="C29" s="258"/>
      <c r="D29" s="247">
        <v>3000</v>
      </c>
      <c r="E29" s="247"/>
      <c r="F29" s="247"/>
      <c r="G29" s="248">
        <v>0.1</v>
      </c>
      <c r="H29" s="248"/>
    </row>
    <row r="30" spans="1:8" ht="15">
      <c r="A30" s="258">
        <v>3000.01</v>
      </c>
      <c r="B30" s="258"/>
      <c r="C30" s="258"/>
      <c r="D30" s="258">
        <v>5000</v>
      </c>
      <c r="E30" s="258"/>
      <c r="F30" s="258"/>
      <c r="G30" s="185">
        <v>0.08</v>
      </c>
      <c r="H30" s="185"/>
    </row>
    <row r="31" spans="1:8" ht="15">
      <c r="A31" s="258">
        <v>5000.01</v>
      </c>
      <c r="B31" s="258"/>
      <c r="C31" s="258"/>
      <c r="D31" s="247">
        <v>10000</v>
      </c>
      <c r="E31" s="247"/>
      <c r="F31" s="247"/>
      <c r="G31" s="248">
        <v>0.06</v>
      </c>
      <c r="H31" s="248"/>
    </row>
    <row r="32" spans="1:8" ht="15">
      <c r="A32" s="258">
        <v>10000.01</v>
      </c>
      <c r="B32" s="258"/>
      <c r="C32" s="258"/>
      <c r="D32" s="258" t="s">
        <v>48</v>
      </c>
      <c r="E32" s="258"/>
      <c r="F32" s="258"/>
      <c r="G32" s="185">
        <v>0.05</v>
      </c>
      <c r="H32" s="185"/>
    </row>
    <row r="33" spans="1:8" ht="29.25" customHeight="1">
      <c r="A33" s="271" t="s">
        <v>75</v>
      </c>
      <c r="B33" s="272"/>
      <c r="C33" s="272"/>
      <c r="D33" s="272"/>
      <c r="E33" s="272"/>
      <c r="F33" s="272"/>
      <c r="G33" s="272"/>
      <c r="H33" s="273"/>
    </row>
    <row r="34" spans="1:8" ht="25.5">
      <c r="A34" s="274" t="s">
        <v>84</v>
      </c>
      <c r="B34" s="274"/>
      <c r="C34" s="274"/>
      <c r="D34" s="18" t="s">
        <v>76</v>
      </c>
      <c r="E34" s="274" t="s">
        <v>77</v>
      </c>
      <c r="F34" s="274"/>
      <c r="G34" s="18" t="s">
        <v>78</v>
      </c>
      <c r="H34" s="42" t="s">
        <v>69</v>
      </c>
    </row>
    <row r="35" spans="1:8" ht="15">
      <c r="A35" s="269" t="s">
        <v>79</v>
      </c>
      <c r="B35" s="269"/>
      <c r="C35" s="269"/>
      <c r="D35" s="14" t="s">
        <v>80</v>
      </c>
      <c r="E35" s="270">
        <v>20</v>
      </c>
      <c r="F35" s="270"/>
      <c r="G35" s="14">
        <v>1</v>
      </c>
      <c r="H35" s="13">
        <v>20</v>
      </c>
    </row>
    <row r="36" spans="1:8" ht="15">
      <c r="A36" s="269" t="s">
        <v>79</v>
      </c>
      <c r="B36" s="269"/>
      <c r="C36" s="269"/>
      <c r="D36" s="14" t="s">
        <v>81</v>
      </c>
      <c r="E36" s="270">
        <v>15</v>
      </c>
      <c r="F36" s="270"/>
      <c r="G36" s="14">
        <v>1</v>
      </c>
      <c r="H36" s="13">
        <v>15</v>
      </c>
    </row>
    <row r="37" spans="1:8" ht="15">
      <c r="A37" s="269" t="s">
        <v>79</v>
      </c>
      <c r="B37" s="269"/>
      <c r="C37" s="269"/>
      <c r="D37" s="14" t="s">
        <v>82</v>
      </c>
      <c r="E37" s="270">
        <v>10</v>
      </c>
      <c r="F37" s="270"/>
      <c r="G37" s="14">
        <v>1</v>
      </c>
      <c r="H37" s="13">
        <v>10</v>
      </c>
    </row>
    <row r="38" spans="1:8" ht="15">
      <c r="A38" s="269" t="s">
        <v>79</v>
      </c>
      <c r="B38" s="269"/>
      <c r="C38" s="269"/>
      <c r="D38" s="14" t="s">
        <v>83</v>
      </c>
      <c r="E38" s="270">
        <v>8</v>
      </c>
      <c r="F38" s="270"/>
      <c r="G38" s="14">
        <v>1</v>
      </c>
      <c r="H38" s="13">
        <v>8</v>
      </c>
    </row>
  </sheetData>
  <sheetProtection/>
  <mergeCells count="87">
    <mergeCell ref="E37:F37"/>
    <mergeCell ref="A33:H33"/>
    <mergeCell ref="A34:C34"/>
    <mergeCell ref="E34:F34"/>
    <mergeCell ref="A31:C31"/>
    <mergeCell ref="A32:C32"/>
    <mergeCell ref="D31:F31"/>
    <mergeCell ref="D32:F32"/>
    <mergeCell ref="G31:H31"/>
    <mergeCell ref="G32:H32"/>
    <mergeCell ref="A38:C38"/>
    <mergeCell ref="E38:F38"/>
    <mergeCell ref="A12:C12"/>
    <mergeCell ref="D12:F12"/>
    <mergeCell ref="G12:H12"/>
    <mergeCell ref="A35:C35"/>
    <mergeCell ref="E35:F35"/>
    <mergeCell ref="A36:C36"/>
    <mergeCell ref="E36:F36"/>
    <mergeCell ref="A37:C37"/>
    <mergeCell ref="A29:C29"/>
    <mergeCell ref="D29:F29"/>
    <mergeCell ref="G29:H29"/>
    <mergeCell ref="A30:C30"/>
    <mergeCell ref="D30:F30"/>
    <mergeCell ref="G30:H30"/>
    <mergeCell ref="A27:C27"/>
    <mergeCell ref="D27:F27"/>
    <mergeCell ref="G27:H27"/>
    <mergeCell ref="A28:C28"/>
    <mergeCell ref="D28:F28"/>
    <mergeCell ref="G28:H28"/>
    <mergeCell ref="A25:H25"/>
    <mergeCell ref="A26:C26"/>
    <mergeCell ref="D26:F26"/>
    <mergeCell ref="G26:H26"/>
    <mergeCell ref="A23:C23"/>
    <mergeCell ref="A24:H24"/>
    <mergeCell ref="D23:F23"/>
    <mergeCell ref="G23:H23"/>
    <mergeCell ref="G22:H22"/>
    <mergeCell ref="A21:C21"/>
    <mergeCell ref="D21:F21"/>
    <mergeCell ref="G21:H21"/>
    <mergeCell ref="A22:C22"/>
    <mergeCell ref="D22:F22"/>
    <mergeCell ref="A19:C19"/>
    <mergeCell ref="D19:F19"/>
    <mergeCell ref="G19:H19"/>
    <mergeCell ref="A20:C20"/>
    <mergeCell ref="D20:F20"/>
    <mergeCell ref="G20:H20"/>
    <mergeCell ref="A17:C17"/>
    <mergeCell ref="D17:F17"/>
    <mergeCell ref="G17:H17"/>
    <mergeCell ref="A18:C18"/>
    <mergeCell ref="D18:F18"/>
    <mergeCell ref="G18:H18"/>
    <mergeCell ref="D11:F11"/>
    <mergeCell ref="G11:H11"/>
    <mergeCell ref="A14:H14"/>
    <mergeCell ref="A15:H15"/>
    <mergeCell ref="D9:F9"/>
    <mergeCell ref="G9:H9"/>
    <mergeCell ref="A10:C10"/>
    <mergeCell ref="D10:F10"/>
    <mergeCell ref="G10:H10"/>
    <mergeCell ref="A7:C7"/>
    <mergeCell ref="D7:F7"/>
    <mergeCell ref="G7:H7"/>
    <mergeCell ref="A16:H16"/>
    <mergeCell ref="A13:C13"/>
    <mergeCell ref="D13:F13"/>
    <mergeCell ref="G13:H13"/>
    <mergeCell ref="A8:C8"/>
    <mergeCell ref="A9:C9"/>
    <mergeCell ref="A11:C11"/>
    <mergeCell ref="A1:H1"/>
    <mergeCell ref="D6:F6"/>
    <mergeCell ref="G6:H6"/>
    <mergeCell ref="D8:F8"/>
    <mergeCell ref="G8:H8"/>
    <mergeCell ref="A6:C6"/>
    <mergeCell ref="A2:H2"/>
    <mergeCell ref="A3:H3"/>
    <mergeCell ref="A4:H4"/>
    <mergeCell ref="A5:H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49"/>
  <sheetViews>
    <sheetView view="pageBreakPreview" zoomScale="120" zoomScaleSheetLayoutView="120" zoomScalePageLayoutView="0" workbookViewId="0" topLeftCell="A1">
      <selection activeCell="A1" sqref="A1:I2"/>
    </sheetView>
  </sheetViews>
  <sheetFormatPr defaultColWidth="11.421875" defaultRowHeight="15"/>
  <cols>
    <col min="1" max="1" width="4.8515625" style="0" customWidth="1"/>
    <col min="2" max="2" width="4.7109375" style="0" customWidth="1"/>
    <col min="3" max="3" width="4.421875" style="0" customWidth="1"/>
    <col min="4" max="4" width="5.421875" style="0" customWidth="1"/>
    <col min="5" max="5" width="22.140625" style="0" customWidth="1"/>
    <col min="6" max="6" width="14.00390625" style="0" customWidth="1"/>
    <col min="7" max="7" width="8.421875" style="0" customWidth="1"/>
    <col min="8" max="8" width="9.57421875" style="0" customWidth="1"/>
    <col min="9" max="9" width="16.57421875" style="0" customWidth="1"/>
  </cols>
  <sheetData>
    <row r="1" spans="1:9" s="1" customFormat="1" ht="19.5" customHeight="1">
      <c r="A1" s="163" t="s">
        <v>72</v>
      </c>
      <c r="B1" s="164"/>
      <c r="C1" s="164"/>
      <c r="D1" s="164"/>
      <c r="E1" s="164"/>
      <c r="F1" s="164"/>
      <c r="G1" s="164"/>
      <c r="H1" s="164"/>
      <c r="I1" s="165"/>
    </row>
    <row r="2" spans="1:9" s="1" customFormat="1" ht="19.5" customHeight="1" thickBot="1">
      <c r="A2" s="186" t="s">
        <v>168</v>
      </c>
      <c r="B2" s="278"/>
      <c r="C2" s="278"/>
      <c r="D2" s="278"/>
      <c r="E2" s="278"/>
      <c r="F2" s="278"/>
      <c r="G2" s="278"/>
      <c r="H2" s="278"/>
      <c r="I2" s="279"/>
    </row>
    <row r="3" spans="1:9" s="1" customFormat="1" ht="21" customHeight="1">
      <c r="A3" s="189" t="s">
        <v>41</v>
      </c>
      <c r="B3" s="280" t="s">
        <v>22</v>
      </c>
      <c r="C3" s="192" t="s">
        <v>21</v>
      </c>
      <c r="D3" s="192" t="s">
        <v>1</v>
      </c>
      <c r="E3" s="285"/>
      <c r="F3" s="286"/>
      <c r="G3" s="286"/>
      <c r="H3" s="286"/>
      <c r="I3" s="287"/>
    </row>
    <row r="4" spans="1:9" s="1" customFormat="1" ht="15">
      <c r="A4" s="190"/>
      <c r="B4" s="281"/>
      <c r="C4" s="193"/>
      <c r="D4" s="193"/>
      <c r="E4" s="282" t="s">
        <v>39</v>
      </c>
      <c r="F4" s="282"/>
      <c r="G4" s="282"/>
      <c r="H4" s="282"/>
      <c r="I4" s="283"/>
    </row>
    <row r="5" spans="1:9" s="1" customFormat="1" ht="15">
      <c r="A5" s="190"/>
      <c r="B5" s="281"/>
      <c r="C5" s="193"/>
      <c r="D5" s="193"/>
      <c r="E5" s="282" t="s">
        <v>40</v>
      </c>
      <c r="F5" s="282"/>
      <c r="G5" s="282"/>
      <c r="H5" s="282"/>
      <c r="I5" s="283"/>
    </row>
    <row r="6" spans="1:9" s="1" customFormat="1" ht="21" customHeight="1" thickBot="1">
      <c r="A6" s="190"/>
      <c r="B6" s="281"/>
      <c r="C6" s="193"/>
      <c r="D6" s="193"/>
      <c r="E6" s="282"/>
      <c r="F6" s="282"/>
      <c r="G6" s="282"/>
      <c r="H6" s="282"/>
      <c r="I6" s="283"/>
    </row>
    <row r="7" spans="1:9" s="1" customFormat="1" ht="26.25" thickBot="1">
      <c r="A7" s="204" t="s">
        <v>5</v>
      </c>
      <c r="B7" s="250"/>
      <c r="C7" s="250"/>
      <c r="D7" s="250"/>
      <c r="E7" s="38" t="s">
        <v>41</v>
      </c>
      <c r="F7" s="39" t="s">
        <v>22</v>
      </c>
      <c r="G7" s="38" t="s">
        <v>21</v>
      </c>
      <c r="H7" s="40" t="s">
        <v>23</v>
      </c>
      <c r="I7" s="41" t="s">
        <v>45</v>
      </c>
    </row>
    <row r="8" spans="1:9" ht="8.25" customHeight="1">
      <c r="A8" s="284"/>
      <c r="B8" s="284"/>
      <c r="C8" s="284"/>
      <c r="D8" s="284"/>
      <c r="E8" s="284"/>
      <c r="F8" s="284"/>
      <c r="G8" s="284"/>
      <c r="H8" s="284"/>
      <c r="I8" s="284"/>
    </row>
    <row r="9" spans="1:11" ht="15">
      <c r="A9" s="14">
        <v>1</v>
      </c>
      <c r="B9" s="14">
        <v>0</v>
      </c>
      <c r="C9" s="14">
        <v>1</v>
      </c>
      <c r="D9" s="14">
        <v>1</v>
      </c>
      <c r="E9" s="14" t="s">
        <v>24</v>
      </c>
      <c r="F9" s="14" t="s">
        <v>25</v>
      </c>
      <c r="G9" s="24">
        <v>1</v>
      </c>
      <c r="H9" s="25">
        <v>1</v>
      </c>
      <c r="I9" s="20">
        <v>52802</v>
      </c>
      <c r="K9" s="32"/>
    </row>
    <row r="10" spans="1:11" ht="15">
      <c r="A10" s="14">
        <v>1</v>
      </c>
      <c r="B10" s="14">
        <v>0</v>
      </c>
      <c r="C10" s="14">
        <v>2</v>
      </c>
      <c r="D10" s="14">
        <v>1</v>
      </c>
      <c r="E10" s="14" t="s">
        <v>24</v>
      </c>
      <c r="F10" s="14" t="s">
        <v>25</v>
      </c>
      <c r="G10" s="24">
        <v>2</v>
      </c>
      <c r="H10" s="25">
        <v>1</v>
      </c>
      <c r="I10" s="20">
        <v>39636</v>
      </c>
      <c r="K10" s="32"/>
    </row>
    <row r="11" spans="1:11" ht="15">
      <c r="A11" s="14">
        <v>1</v>
      </c>
      <c r="B11" s="14">
        <v>0</v>
      </c>
      <c r="C11" s="14">
        <v>3</v>
      </c>
      <c r="D11" s="14">
        <v>1</v>
      </c>
      <c r="E11" s="14" t="s">
        <v>24</v>
      </c>
      <c r="F11" s="14" t="s">
        <v>25</v>
      </c>
      <c r="G11" s="24">
        <v>3</v>
      </c>
      <c r="H11" s="25">
        <v>1</v>
      </c>
      <c r="I11" s="20">
        <v>19953</v>
      </c>
      <c r="K11" s="32"/>
    </row>
    <row r="12" spans="1:11" ht="15">
      <c r="A12" s="14">
        <v>1</v>
      </c>
      <c r="B12" s="14">
        <v>0</v>
      </c>
      <c r="C12" s="14">
        <v>4</v>
      </c>
      <c r="D12" s="14">
        <v>1</v>
      </c>
      <c r="E12" s="14" t="s">
        <v>24</v>
      </c>
      <c r="F12" s="14" t="s">
        <v>25</v>
      </c>
      <c r="G12" s="24">
        <v>4</v>
      </c>
      <c r="H12" s="25">
        <v>1</v>
      </c>
      <c r="I12" s="20">
        <v>9149</v>
      </c>
      <c r="K12" s="32"/>
    </row>
    <row r="13" spans="1:11" ht="7.5" customHeight="1">
      <c r="A13" s="269"/>
      <c r="B13" s="269"/>
      <c r="C13" s="269"/>
      <c r="D13" s="269"/>
      <c r="E13" s="269"/>
      <c r="F13" s="269"/>
      <c r="G13" s="269"/>
      <c r="H13" s="269"/>
      <c r="I13" s="269"/>
      <c r="K13" s="33"/>
    </row>
    <row r="14" spans="1:11" ht="15">
      <c r="A14" s="14">
        <v>2</v>
      </c>
      <c r="B14" s="14">
        <v>0</v>
      </c>
      <c r="C14" s="14">
        <v>1</v>
      </c>
      <c r="D14" s="14">
        <v>1</v>
      </c>
      <c r="E14" s="14" t="s">
        <v>26</v>
      </c>
      <c r="F14" s="14" t="s">
        <v>25</v>
      </c>
      <c r="G14" s="24">
        <v>1</v>
      </c>
      <c r="H14" s="25">
        <v>1</v>
      </c>
      <c r="I14" s="20">
        <v>40363</v>
      </c>
      <c r="K14" s="32"/>
    </row>
    <row r="15" spans="1:11" ht="15">
      <c r="A15" s="14">
        <v>2</v>
      </c>
      <c r="B15" s="14">
        <v>0</v>
      </c>
      <c r="C15" s="14">
        <v>2</v>
      </c>
      <c r="D15" s="14">
        <v>1</v>
      </c>
      <c r="E15" s="14" t="s">
        <v>26</v>
      </c>
      <c r="F15" s="14" t="s">
        <v>25</v>
      </c>
      <c r="G15" s="24">
        <v>2</v>
      </c>
      <c r="H15" s="25">
        <v>1</v>
      </c>
      <c r="I15" s="20">
        <v>28294</v>
      </c>
      <c r="K15" s="32"/>
    </row>
    <row r="16" spans="1:11" ht="15">
      <c r="A16" s="14">
        <v>2</v>
      </c>
      <c r="B16" s="14">
        <v>0</v>
      </c>
      <c r="C16" s="14">
        <v>3</v>
      </c>
      <c r="D16" s="14">
        <v>1</v>
      </c>
      <c r="E16" s="14" t="s">
        <v>26</v>
      </c>
      <c r="F16" s="14" t="s">
        <v>25</v>
      </c>
      <c r="G16" s="24">
        <v>3</v>
      </c>
      <c r="H16" s="25">
        <v>1</v>
      </c>
      <c r="I16" s="20">
        <v>12760</v>
      </c>
      <c r="K16" s="32"/>
    </row>
    <row r="17" spans="1:11" ht="15">
      <c r="A17" s="14">
        <v>2</v>
      </c>
      <c r="B17" s="14">
        <v>0</v>
      </c>
      <c r="C17" s="14">
        <v>4</v>
      </c>
      <c r="D17" s="14">
        <v>1</v>
      </c>
      <c r="E17" s="14" t="s">
        <v>26</v>
      </c>
      <c r="F17" s="14" t="s">
        <v>25</v>
      </c>
      <c r="G17" s="24">
        <v>4</v>
      </c>
      <c r="H17" s="25">
        <v>1</v>
      </c>
      <c r="I17" s="20">
        <v>6685</v>
      </c>
      <c r="K17" s="32"/>
    </row>
    <row r="18" spans="1:11" ht="7.5" customHeight="1">
      <c r="A18" s="269"/>
      <c r="B18" s="269"/>
      <c r="C18" s="269"/>
      <c r="D18" s="269"/>
      <c r="E18" s="269"/>
      <c r="F18" s="269"/>
      <c r="G18" s="269"/>
      <c r="H18" s="269"/>
      <c r="I18" s="269"/>
      <c r="K18" s="33"/>
    </row>
    <row r="19" spans="1:11" ht="15">
      <c r="A19" s="14">
        <v>3</v>
      </c>
      <c r="B19" s="14">
        <v>0</v>
      </c>
      <c r="C19" s="14">
        <v>1</v>
      </c>
      <c r="D19" s="14">
        <v>1</v>
      </c>
      <c r="E19" s="15" t="s">
        <v>42</v>
      </c>
      <c r="F19" s="14" t="s">
        <v>25</v>
      </c>
      <c r="G19" s="15">
        <v>1</v>
      </c>
      <c r="H19" s="25">
        <v>1</v>
      </c>
      <c r="I19" s="20">
        <v>20450</v>
      </c>
      <c r="K19" s="32"/>
    </row>
    <row r="20" spans="1:11" ht="15">
      <c r="A20" s="14">
        <v>3</v>
      </c>
      <c r="B20" s="14">
        <v>0</v>
      </c>
      <c r="C20" s="14">
        <v>2</v>
      </c>
      <c r="D20" s="14">
        <v>1</v>
      </c>
      <c r="E20" s="15" t="s">
        <v>42</v>
      </c>
      <c r="F20" s="14" t="s">
        <v>25</v>
      </c>
      <c r="G20" s="15">
        <v>2</v>
      </c>
      <c r="H20" s="25">
        <v>1</v>
      </c>
      <c r="I20" s="20">
        <v>17972</v>
      </c>
      <c r="K20" s="32"/>
    </row>
    <row r="21" spans="1:11" ht="15">
      <c r="A21" s="14">
        <v>3</v>
      </c>
      <c r="B21" s="14">
        <v>0</v>
      </c>
      <c r="C21" s="14">
        <v>3</v>
      </c>
      <c r="D21" s="14">
        <v>1</v>
      </c>
      <c r="E21" s="15" t="s">
        <v>42</v>
      </c>
      <c r="F21" s="14" t="s">
        <v>25</v>
      </c>
      <c r="G21" s="15">
        <v>3</v>
      </c>
      <c r="H21" s="25">
        <v>1</v>
      </c>
      <c r="I21" s="20">
        <v>17972</v>
      </c>
      <c r="K21" s="32"/>
    </row>
    <row r="22" spans="1:11" ht="7.5" customHeight="1">
      <c r="A22" s="269"/>
      <c r="B22" s="269"/>
      <c r="C22" s="269"/>
      <c r="D22" s="269"/>
      <c r="E22" s="269"/>
      <c r="F22" s="269"/>
      <c r="G22" s="269"/>
      <c r="H22" s="269"/>
      <c r="I22" s="269"/>
      <c r="K22" s="32"/>
    </row>
    <row r="23" spans="1:11" ht="15">
      <c r="A23" s="14">
        <v>5</v>
      </c>
      <c r="B23" s="14">
        <v>0</v>
      </c>
      <c r="C23" s="14">
        <v>1</v>
      </c>
      <c r="D23" s="14">
        <v>1</v>
      </c>
      <c r="E23" s="15" t="s">
        <v>43</v>
      </c>
      <c r="F23" s="14" t="s">
        <v>25</v>
      </c>
      <c r="G23" s="15">
        <v>1</v>
      </c>
      <c r="H23" s="25">
        <v>1</v>
      </c>
      <c r="I23" s="20">
        <v>27578</v>
      </c>
      <c r="K23" s="32"/>
    </row>
    <row r="24" spans="1:11" ht="15">
      <c r="A24" s="14">
        <v>5</v>
      </c>
      <c r="B24" s="14">
        <v>0</v>
      </c>
      <c r="C24" s="14">
        <v>2</v>
      </c>
      <c r="D24" s="14">
        <v>1</v>
      </c>
      <c r="E24" s="15" t="s">
        <v>43</v>
      </c>
      <c r="F24" s="14" t="s">
        <v>25</v>
      </c>
      <c r="G24" s="15">
        <v>2</v>
      </c>
      <c r="H24" s="25">
        <v>1</v>
      </c>
      <c r="I24" s="20">
        <v>27578</v>
      </c>
      <c r="K24" s="32"/>
    </row>
    <row r="25" spans="1:11" ht="15">
      <c r="A25" s="14">
        <v>5</v>
      </c>
      <c r="B25" s="14">
        <v>0</v>
      </c>
      <c r="C25" s="14">
        <v>3</v>
      </c>
      <c r="D25" s="14">
        <v>1</v>
      </c>
      <c r="E25" s="15" t="s">
        <v>43</v>
      </c>
      <c r="F25" s="14" t="s">
        <v>25</v>
      </c>
      <c r="G25" s="15">
        <v>3</v>
      </c>
      <c r="H25" s="25">
        <v>1</v>
      </c>
      <c r="I25" s="20">
        <v>27578</v>
      </c>
      <c r="K25" s="32"/>
    </row>
    <row r="26" spans="1:11" ht="6.75" customHeight="1">
      <c r="A26" s="185"/>
      <c r="B26" s="185"/>
      <c r="C26" s="185"/>
      <c r="D26" s="185"/>
      <c r="E26" s="185"/>
      <c r="F26" s="185"/>
      <c r="G26" s="185"/>
      <c r="H26" s="185"/>
      <c r="I26" s="185"/>
      <c r="K26" s="33"/>
    </row>
    <row r="27" spans="1:11" ht="15">
      <c r="A27" s="14">
        <v>7</v>
      </c>
      <c r="B27" s="14">
        <v>0</v>
      </c>
      <c r="C27" s="14">
        <v>1</v>
      </c>
      <c r="D27" s="14">
        <v>1</v>
      </c>
      <c r="E27" s="15" t="s">
        <v>27</v>
      </c>
      <c r="F27" s="14" t="s">
        <v>25</v>
      </c>
      <c r="G27" s="15">
        <v>1</v>
      </c>
      <c r="H27" s="25">
        <v>1</v>
      </c>
      <c r="I27" s="20">
        <v>7319</v>
      </c>
      <c r="K27" s="32"/>
    </row>
    <row r="28" spans="1:11" ht="15">
      <c r="A28" s="14">
        <v>7</v>
      </c>
      <c r="B28" s="14">
        <v>0</v>
      </c>
      <c r="C28" s="14">
        <v>2</v>
      </c>
      <c r="D28" s="14">
        <v>1</v>
      </c>
      <c r="E28" s="15" t="s">
        <v>27</v>
      </c>
      <c r="F28" s="14" t="s">
        <v>25</v>
      </c>
      <c r="G28" s="15">
        <v>2</v>
      </c>
      <c r="H28" s="25">
        <v>1</v>
      </c>
      <c r="I28" s="20">
        <v>5855</v>
      </c>
      <c r="K28" s="32"/>
    </row>
    <row r="29" spans="1:11" ht="15">
      <c r="A29" s="14">
        <v>7</v>
      </c>
      <c r="B29" s="14">
        <v>0</v>
      </c>
      <c r="C29" s="14">
        <v>3</v>
      </c>
      <c r="D29" s="14">
        <v>1</v>
      </c>
      <c r="E29" s="15" t="s">
        <v>27</v>
      </c>
      <c r="F29" s="14" t="s">
        <v>25</v>
      </c>
      <c r="G29" s="15">
        <v>3</v>
      </c>
      <c r="H29" s="25">
        <v>1</v>
      </c>
      <c r="I29" s="20">
        <v>4684</v>
      </c>
      <c r="K29" s="32"/>
    </row>
    <row r="30" spans="1:11" ht="15">
      <c r="A30" s="14">
        <v>7</v>
      </c>
      <c r="B30" s="14">
        <v>0</v>
      </c>
      <c r="C30" s="14">
        <v>4</v>
      </c>
      <c r="D30" s="14">
        <v>1</v>
      </c>
      <c r="E30" s="15" t="s">
        <v>27</v>
      </c>
      <c r="F30" s="14" t="s">
        <v>25</v>
      </c>
      <c r="G30" s="15">
        <v>4</v>
      </c>
      <c r="H30" s="25">
        <v>1</v>
      </c>
      <c r="I30" s="20">
        <v>3747</v>
      </c>
      <c r="K30" s="32"/>
    </row>
    <row r="31" spans="1:11" ht="8.25" customHeight="1">
      <c r="A31" s="269"/>
      <c r="B31" s="269"/>
      <c r="C31" s="269"/>
      <c r="D31" s="269"/>
      <c r="E31" s="269"/>
      <c r="F31" s="269"/>
      <c r="G31" s="269"/>
      <c r="H31" s="269"/>
      <c r="I31" s="269"/>
      <c r="K31" s="32"/>
    </row>
    <row r="32" spans="1:11" ht="15">
      <c r="A32" s="14">
        <v>8</v>
      </c>
      <c r="B32" s="14">
        <v>0</v>
      </c>
      <c r="C32" s="14">
        <v>1</v>
      </c>
      <c r="D32" s="14">
        <v>1</v>
      </c>
      <c r="E32" s="15" t="s">
        <v>28</v>
      </c>
      <c r="F32" s="14" t="s">
        <v>25</v>
      </c>
      <c r="G32" s="15">
        <v>1</v>
      </c>
      <c r="H32" s="16">
        <v>1</v>
      </c>
      <c r="I32" s="20">
        <v>916</v>
      </c>
      <c r="K32" s="32"/>
    </row>
    <row r="33" spans="1:11" ht="15">
      <c r="A33" s="14">
        <v>8</v>
      </c>
      <c r="B33" s="14">
        <v>0</v>
      </c>
      <c r="C33" s="14">
        <v>2</v>
      </c>
      <c r="D33" s="14">
        <v>1</v>
      </c>
      <c r="E33" s="15" t="s">
        <v>28</v>
      </c>
      <c r="F33" s="14" t="s">
        <v>25</v>
      </c>
      <c r="G33" s="15">
        <v>2</v>
      </c>
      <c r="H33" s="16">
        <v>1</v>
      </c>
      <c r="I33" s="20">
        <v>749</v>
      </c>
      <c r="K33" s="32"/>
    </row>
    <row r="34" spans="1:11" ht="15">
      <c r="A34" s="14">
        <v>8</v>
      </c>
      <c r="B34" s="14">
        <v>0</v>
      </c>
      <c r="C34" s="14">
        <v>3</v>
      </c>
      <c r="D34" s="14">
        <v>1</v>
      </c>
      <c r="E34" s="15" t="s">
        <v>28</v>
      </c>
      <c r="F34" s="14" t="s">
        <v>25</v>
      </c>
      <c r="G34" s="15">
        <v>3</v>
      </c>
      <c r="H34" s="16">
        <v>1</v>
      </c>
      <c r="I34" s="20">
        <v>650</v>
      </c>
      <c r="K34" s="32"/>
    </row>
    <row r="35" spans="1:11" ht="15">
      <c r="A35" s="14">
        <v>8</v>
      </c>
      <c r="B35" s="14">
        <v>0</v>
      </c>
      <c r="C35" s="14">
        <v>5</v>
      </c>
      <c r="D35" s="14">
        <v>1</v>
      </c>
      <c r="E35" s="15" t="s">
        <v>28</v>
      </c>
      <c r="F35" s="14" t="s">
        <v>25</v>
      </c>
      <c r="G35" s="15">
        <v>4</v>
      </c>
      <c r="H35" s="16">
        <v>1</v>
      </c>
      <c r="I35" s="20">
        <v>230</v>
      </c>
      <c r="K35" s="32"/>
    </row>
    <row r="36" spans="1:11" ht="6" customHeight="1">
      <c r="A36" s="269"/>
      <c r="B36" s="269"/>
      <c r="C36" s="269"/>
      <c r="D36" s="269"/>
      <c r="E36" s="269"/>
      <c r="F36" s="269"/>
      <c r="G36" s="269"/>
      <c r="H36" s="269"/>
      <c r="I36" s="269"/>
      <c r="K36" s="33"/>
    </row>
    <row r="37" spans="1:11" ht="15">
      <c r="A37" s="14">
        <v>9</v>
      </c>
      <c r="B37" s="14">
        <v>0</v>
      </c>
      <c r="C37" s="14">
        <v>1</v>
      </c>
      <c r="D37" s="14">
        <v>1</v>
      </c>
      <c r="E37" s="15" t="s">
        <v>29</v>
      </c>
      <c r="F37" s="14" t="s">
        <v>25</v>
      </c>
      <c r="G37" s="15">
        <v>1</v>
      </c>
      <c r="H37" s="16">
        <v>1</v>
      </c>
      <c r="I37" s="20">
        <v>915</v>
      </c>
      <c r="K37" s="32"/>
    </row>
    <row r="38" spans="1:11" ht="15">
      <c r="A38" s="14">
        <v>9</v>
      </c>
      <c r="B38" s="14">
        <v>0</v>
      </c>
      <c r="C38" s="14">
        <v>2</v>
      </c>
      <c r="D38" s="14">
        <v>1</v>
      </c>
      <c r="E38" s="15" t="s">
        <v>29</v>
      </c>
      <c r="F38" s="14" t="s">
        <v>25</v>
      </c>
      <c r="G38" s="15">
        <v>2</v>
      </c>
      <c r="H38" s="16">
        <v>1</v>
      </c>
      <c r="I38" s="20">
        <v>846</v>
      </c>
      <c r="K38" s="32"/>
    </row>
    <row r="39" spans="1:11" ht="15">
      <c r="A39" s="14">
        <v>9</v>
      </c>
      <c r="B39" s="14">
        <v>0</v>
      </c>
      <c r="C39" s="14">
        <v>3</v>
      </c>
      <c r="D39" s="14">
        <v>1</v>
      </c>
      <c r="E39" s="15" t="s">
        <v>29</v>
      </c>
      <c r="F39" s="14" t="s">
        <v>25</v>
      </c>
      <c r="G39" s="15">
        <v>3</v>
      </c>
      <c r="H39" s="16">
        <v>1</v>
      </c>
      <c r="I39" s="20">
        <v>714</v>
      </c>
      <c r="K39" s="32"/>
    </row>
    <row r="40" spans="1:11" ht="15">
      <c r="A40" s="14">
        <v>9</v>
      </c>
      <c r="B40" s="14">
        <v>0</v>
      </c>
      <c r="C40" s="14">
        <v>4</v>
      </c>
      <c r="D40" s="14">
        <v>1</v>
      </c>
      <c r="E40" s="15" t="s">
        <v>29</v>
      </c>
      <c r="F40" s="14" t="s">
        <v>25</v>
      </c>
      <c r="G40" s="15">
        <v>4</v>
      </c>
      <c r="H40" s="16">
        <v>1</v>
      </c>
      <c r="I40" s="20">
        <v>540</v>
      </c>
      <c r="K40" s="32"/>
    </row>
    <row r="41" spans="1:9" ht="33.75" customHeight="1">
      <c r="A41" s="288" t="s">
        <v>70</v>
      </c>
      <c r="B41" s="289"/>
      <c r="C41" s="289"/>
      <c r="D41" s="289"/>
      <c r="E41" s="289"/>
      <c r="F41" s="289"/>
      <c r="G41" s="289"/>
      <c r="H41" s="289"/>
      <c r="I41" s="290"/>
    </row>
    <row r="42" spans="1:9" ht="49.5" customHeight="1">
      <c r="A42" s="275" t="s">
        <v>50</v>
      </c>
      <c r="B42" s="276"/>
      <c r="C42" s="276"/>
      <c r="D42" s="276"/>
      <c r="E42" s="276"/>
      <c r="F42" s="276"/>
      <c r="G42" s="276"/>
      <c r="H42" s="276"/>
      <c r="I42" s="277"/>
    </row>
    <row r="43" spans="1:9" ht="15">
      <c r="A43" s="26" t="s">
        <v>71</v>
      </c>
      <c r="B43" s="27"/>
      <c r="C43" s="27"/>
      <c r="D43" s="27"/>
      <c r="E43" s="27"/>
      <c r="F43" s="27"/>
      <c r="G43" s="27"/>
      <c r="H43" s="27" t="s">
        <v>51</v>
      </c>
      <c r="I43" s="28"/>
    </row>
    <row r="44" spans="1:9" ht="15">
      <c r="A44" s="26" t="s">
        <v>65</v>
      </c>
      <c r="B44" s="27"/>
      <c r="C44" s="27"/>
      <c r="D44" s="27"/>
      <c r="E44" s="27"/>
      <c r="F44" s="27"/>
      <c r="G44" s="27"/>
      <c r="H44" s="27" t="s">
        <v>52</v>
      </c>
      <c r="I44" s="28"/>
    </row>
    <row r="45" spans="1:9" ht="15">
      <c r="A45" s="29" t="s">
        <v>66</v>
      </c>
      <c r="B45" s="30"/>
      <c r="C45" s="30"/>
      <c r="D45" s="30"/>
      <c r="E45" s="30"/>
      <c r="F45" s="30"/>
      <c r="G45" s="30"/>
      <c r="H45" s="30" t="s">
        <v>53</v>
      </c>
      <c r="I45" s="31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sheetProtection/>
  <mergeCells count="20">
    <mergeCell ref="E3:I3"/>
    <mergeCell ref="E4:I4"/>
    <mergeCell ref="E5:I5"/>
    <mergeCell ref="A22:I22"/>
    <mergeCell ref="A31:I31"/>
    <mergeCell ref="A41:I41"/>
    <mergeCell ref="A13:I13"/>
    <mergeCell ref="A18:I18"/>
    <mergeCell ref="A26:I26"/>
    <mergeCell ref="A36:I36"/>
    <mergeCell ref="A42:I42"/>
    <mergeCell ref="A1:I1"/>
    <mergeCell ref="A2:I2"/>
    <mergeCell ref="A3:A6"/>
    <mergeCell ref="B3:B6"/>
    <mergeCell ref="C3:C6"/>
    <mergeCell ref="D3:D6"/>
    <mergeCell ref="E6:I6"/>
    <mergeCell ref="A7:D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Tesoreria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Flor Maria Gonzalez Ramos</cp:lastModifiedBy>
  <cp:lastPrinted>2023-12-13T19:19:30Z</cp:lastPrinted>
  <dcterms:created xsi:type="dcterms:W3CDTF">2012-10-19T17:29:06Z</dcterms:created>
  <dcterms:modified xsi:type="dcterms:W3CDTF">2023-12-13T19:19:35Z</dcterms:modified>
  <cp:category/>
  <cp:version/>
  <cp:contentType/>
  <cp:contentStatus/>
</cp:coreProperties>
</file>