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7755" tabRatio="819" firstSheet="3" activeTab="11"/>
  </bookViews>
  <sheets>
    <sheet name="Zona H. MEOQUI" sheetId="1" r:id="rId1"/>
    <sheet name="Zona H. GUADALUPE VICTORIA" sheetId="18" r:id="rId2"/>
    <sheet name="Zona H. CARDENAS" sheetId="19" r:id="rId3"/>
    <sheet name="Corredor" sheetId="4" r:id="rId4"/>
    <sheet name="Construcciones " sheetId="13" r:id="rId5"/>
    <sheet name="Predios Suburbanos" sheetId="12" r:id="rId6"/>
    <sheet name="Predios Grandes" sheetId="3" r:id="rId7"/>
    <sheet name="RÚSTICO PRIV." sheetId="22" r:id="rId8"/>
    <sheet name="RÚSTICO EJIDAL" sheetId="23" r:id="rId9"/>
    <sheet name="Minas" sheetId="24" state="hidden" r:id="rId10"/>
    <sheet name="TABLA DE ROSS" sheetId="25" r:id="rId11"/>
    <sheet name="ESTADO DE CONSERVACIÓN" sheetId="20" r:id="rId12"/>
  </sheets>
  <definedNames>
    <definedName name="_xlnm.Print_Area" localSheetId="4">'Construcciones '!$A$1:$H$111</definedName>
    <definedName name="_xlnm.Print_Area" localSheetId="3">Corredor!$A$1:$I$186</definedName>
    <definedName name="_xlnm.Print_Area" localSheetId="2">'Zona H. CARDENAS'!$A$1:$G$44</definedName>
    <definedName name="_xlnm.Print_Area" localSheetId="1">'Zona H. GUADALUPE VICTORIA'!$B$1:$H$39</definedName>
    <definedName name="_xlnm.Print_Area" localSheetId="0">'Zona H. MEOQUI'!$B$1:$H$223</definedName>
  </definedNames>
  <calcPr calcId="124519"/>
</workbook>
</file>

<file path=xl/calcChain.xml><?xml version="1.0" encoding="utf-8"?>
<calcChain xmlns="http://schemas.openxmlformats.org/spreadsheetml/2006/main">
  <c r="J40" i="20"/>
  <c r="J41"/>
  <c r="J44"/>
  <c r="J45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1"/>
  <c r="H41"/>
  <c r="G41"/>
  <c r="F41"/>
  <c r="E41"/>
  <c r="D41"/>
  <c r="C41"/>
  <c r="B41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<sst xmlns="http://schemas.openxmlformats.org/spreadsheetml/2006/main" count="1155" uniqueCount="521">
  <si>
    <t>SECTOR</t>
  </si>
  <si>
    <t>CATASTRAL</t>
  </si>
  <si>
    <t>No. DE MANZANA</t>
  </si>
  <si>
    <t>VALORES UNITARIOS DE CORREDOR COMERCIAL</t>
  </si>
  <si>
    <t>MANZANAS</t>
  </si>
  <si>
    <t xml:space="preserve">DE </t>
  </si>
  <si>
    <t>A</t>
  </si>
  <si>
    <t>VALOR UNITARIO ($/M2)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</si>
  <si>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</si>
  <si>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</si>
  <si>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</si>
  <si>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</si>
  <si>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</si>
  <si>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</si>
  <si>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</si>
  <si>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</si>
  <si>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</si>
  <si>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</si>
  <si>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</si>
  <si>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</si>
  <si>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</si>
  <si>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</si>
  <si>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</si>
  <si>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</si>
  <si>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</si>
  <si>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VALORES UNITARIOS DE TERRENO PARA SUELO SUBURBANO</t>
  </si>
  <si>
    <t>CLASE</t>
  </si>
  <si>
    <t>VALOR INICIAL</t>
  </si>
  <si>
    <t>FACTOR</t>
  </si>
  <si>
    <t>VALOR ($/M2)</t>
  </si>
  <si>
    <t>ZONA  SUBURBANA</t>
  </si>
  <si>
    <t>No. 1</t>
  </si>
  <si>
    <t>No. 2</t>
  </si>
  <si>
    <t>No. 3</t>
  </si>
  <si>
    <t>UNIDAD</t>
  </si>
  <si>
    <t>Uso</t>
  </si>
  <si>
    <t>PARA CONSTRUCCIONES ($/M2)</t>
  </si>
  <si>
    <t>"A"</t>
  </si>
  <si>
    <t>"B"</t>
  </si>
  <si>
    <t>"C"</t>
  </si>
  <si>
    <t>MEDIO COCHERA</t>
  </si>
  <si>
    <t>BUENO COCHERA</t>
  </si>
  <si>
    <t>LUJO COCHERA</t>
  </si>
  <si>
    <t xml:space="preserve">SUPER LUJO </t>
  </si>
  <si>
    <t>BODEGA</t>
  </si>
  <si>
    <t>ALBERCA</t>
  </si>
  <si>
    <t>BARANDAL</t>
  </si>
  <si>
    <t>BARDA</t>
  </si>
  <si>
    <t>COCINA INTEGRAL</t>
  </si>
  <si>
    <t>ELEVADOR (PIEZA)</t>
  </si>
  <si>
    <t>ENCEMENTADOS  (PATIOS, PASILLOS, ETC)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</si>
  <si>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</si>
  <si>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</si>
  <si>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</si>
  <si>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</si>
  <si>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</si>
  <si>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</si>
  <si>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</si>
  <si>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>No. 4</t>
  </si>
  <si>
    <t>No. 5</t>
  </si>
  <si>
    <t>No. 6</t>
  </si>
  <si>
    <t>No. 7</t>
  </si>
  <si>
    <t>($/M2)</t>
  </si>
  <si>
    <t>MALLAS</t>
  </si>
  <si>
    <t>IND. Y ESPECIAL</t>
  </si>
  <si>
    <t>INSTALACIONES ESPECIALES</t>
  </si>
  <si>
    <t>SANTOS DEGOLLADO</t>
  </si>
  <si>
    <t>FERROCARRIL</t>
  </si>
  <si>
    <t>14, 09, 04, 05 y 23</t>
  </si>
  <si>
    <t>AUTOPISTA DELICIAS - CHIHUAHUA</t>
  </si>
  <si>
    <t>03, 09, 12 y 13</t>
  </si>
  <si>
    <t>LIBRAMIENTO MEOQUI</t>
  </si>
  <si>
    <t>JUAN ALDAMA</t>
  </si>
  <si>
    <t>HERMENEGILDO GALEANA</t>
  </si>
  <si>
    <t>03, 04, 05, 06, 07 y 09</t>
  </si>
  <si>
    <t>37, 24, 25, 26, 27 y 28</t>
  </si>
  <si>
    <t>MELCHOR OCAMPO</t>
  </si>
  <si>
    <t>32, 33, 38, 39, 42, 46 Y 47</t>
  </si>
  <si>
    <t>IGNACIO ZARAGOZA</t>
  </si>
  <si>
    <t>43, 44, 45 y 46</t>
  </si>
  <si>
    <t>01, 02, 03 y 09</t>
  </si>
  <si>
    <t>FRANCISCO PORTILLO</t>
  </si>
  <si>
    <t>01, 02, 03, 06, 07 y 08</t>
  </si>
  <si>
    <t>10, 11, 12, y 24</t>
  </si>
  <si>
    <t>29, 31, 32, 33 y 35</t>
  </si>
  <si>
    <t>MANUEL DOBLADO</t>
  </si>
  <si>
    <t>25 y 67</t>
  </si>
  <si>
    <t>25, 30, 35, 43, 59, 60 y 61</t>
  </si>
  <si>
    <t>26, 27, 28, 32 y 33</t>
  </si>
  <si>
    <t>PEDRO MEOQUI</t>
  </si>
  <si>
    <t>34 y 36</t>
  </si>
  <si>
    <t>JUAN ESCUTIA</t>
  </si>
  <si>
    <t>30, 31, 35 y 36</t>
  </si>
  <si>
    <t xml:space="preserve">IGNACIO ZARAGOZA </t>
  </si>
  <si>
    <t>35, 36, 43 y 44</t>
  </si>
  <si>
    <t>31, 32, 36, 37 y 41</t>
  </si>
  <si>
    <t>25, 30 y 35</t>
  </si>
  <si>
    <t>30, 31, 32, 35, 36, 37 y 38</t>
  </si>
  <si>
    <t xml:space="preserve">JUAN ALDAMA </t>
  </si>
  <si>
    <t>21, 22, 28, 27, 50 y 55</t>
  </si>
  <si>
    <t>22, 28, 29, 51, 52 y 56</t>
  </si>
  <si>
    <t>02, 03, 04, 05, 06, 09, 11, 12, 14, 18, 20, 24, 31, 29 y 72</t>
  </si>
  <si>
    <t>IGNACIO ALLENDE</t>
  </si>
  <si>
    <t>HORTENSIAS</t>
  </si>
  <si>
    <t>05, 06, 17, 18, 32, 33, 44, 45, 55, 61 y 62</t>
  </si>
  <si>
    <t>41, 42 y 44</t>
  </si>
  <si>
    <t>01, 02, 03, 15, 19, 38, 43, 48, 52, 53, 54, 56, 59, 79, 80, 85, 86, 89 y 90</t>
  </si>
  <si>
    <t>49, 62, 63, 65 y 66</t>
  </si>
  <si>
    <t>06 y 54</t>
  </si>
  <si>
    <t>04 y 45</t>
  </si>
  <si>
    <t>MARIANO ABASOLO</t>
  </si>
  <si>
    <t>16,24, 25, 28, 75, 76 y 77</t>
  </si>
  <si>
    <t>30, 32, 33, 34, 49, 50, 61, 62, 63, 69, 84, 85, 86 y 87</t>
  </si>
  <si>
    <t>02, 31, 32, 61 y 64</t>
  </si>
  <si>
    <t>PASCUAL OROZCO</t>
  </si>
  <si>
    <t>BOULEVAR EDUARDO NAJERA</t>
  </si>
  <si>
    <t>23, 37, 38, 39, 43, 49, 53, 60, 62, 64, 66, 67,69, 70, 71, 81 y 85</t>
  </si>
  <si>
    <t>11, 12, 13, 14, 15, 77, 78 y 79</t>
  </si>
  <si>
    <t>40, 48, 49, 56, 64, 65 y 66</t>
  </si>
  <si>
    <t>19, 21, 23, 50, 51, 52, 54, 58 y 68</t>
  </si>
  <si>
    <t>BOULEVAR DE LOS PELICANOS</t>
  </si>
  <si>
    <t>24, 63, 67 y 68</t>
  </si>
  <si>
    <t>CALLE PASCUAL OROZCO</t>
  </si>
  <si>
    <t>CALLE SANTOS DEGOLLADO</t>
  </si>
  <si>
    <t>CALLE JUAN ALDAMA</t>
  </si>
  <si>
    <t>CALLE MELCHOR OCAMPO</t>
  </si>
  <si>
    <t>CALLE IGNACIO ZARAGOZA</t>
  </si>
  <si>
    <t>CALLE MANUEL DOBLADO</t>
  </si>
  <si>
    <t>CALLE JUAN ESCUTIA</t>
  </si>
  <si>
    <t>CALLE PEDRO MEOQUI</t>
  </si>
  <si>
    <t>CALLE MIGUEL HIDALGO</t>
  </si>
  <si>
    <t>CALLE IGNACIO ALLENDE</t>
  </si>
  <si>
    <t>CARRETERA PANAMERICANA</t>
  </si>
  <si>
    <t>31, 35, 42 y 74</t>
  </si>
  <si>
    <t>42, 44, 45, 46, 48, 56 y 58</t>
  </si>
  <si>
    <t>20, 21, 22, 29, 33, 34, 35, 36, 38 y 43</t>
  </si>
  <si>
    <t>33 y 34</t>
  </si>
  <si>
    <t>GRANJAS 867-3</t>
  </si>
  <si>
    <t>GRANJAS EJIDO MEOQUI</t>
  </si>
  <si>
    <t>GRANJAS EL DOCE (EJIDO MEOQUI)</t>
  </si>
  <si>
    <t>GRANJAS EL SALITRE</t>
  </si>
  <si>
    <t>GRANJAS LAS PALMAS</t>
  </si>
  <si>
    <t>GRANJAS SAN FRANCISCO</t>
  </si>
  <si>
    <t>GRANJAS SAN MIGUEL</t>
  </si>
  <si>
    <t>01, 02, 03, 04 Y 05</t>
  </si>
  <si>
    <t>GRANJAS LA CASTRENSE</t>
  </si>
  <si>
    <t>GRANJAS SAN ISIDRO</t>
  </si>
  <si>
    <t>GRANJAS SANTO NIÑO</t>
  </si>
  <si>
    <t>MICROGRANJAS LAS PUENTES</t>
  </si>
  <si>
    <t>LOMA EL CONSUELO</t>
  </si>
  <si>
    <t>17 y 19</t>
  </si>
  <si>
    <t>22, 23, 24, 25, 26, 27, 28 y 29</t>
  </si>
  <si>
    <t>HOFFMAN</t>
  </si>
  <si>
    <t>EL MIRADOR</t>
  </si>
  <si>
    <t>LA LINTERNA</t>
  </si>
  <si>
    <t>TRICENTENARIO</t>
  </si>
  <si>
    <t>20, 21, 22, 23, 24, 25, 26, 27, 28, 29, 30, 31, 32, 33, 34, 35, 36, 37, 38, 39 y 40</t>
  </si>
  <si>
    <t>52, 53, 54, 55, 56, 57, 58, 59, 60, 61, 62, 63, 64, 65, 66, 67, 68, 69, 70, 71, 72, 73, 74, 75, 76, 77, 78, 79, 80, 81, 82, 83, 84, 85, 86, 87, 88, 89, 90, 91, 92, 93, 95, 97, 98 y 99</t>
  </si>
  <si>
    <t>SANTO NIÑO</t>
  </si>
  <si>
    <t>RANCHO LOS MATA</t>
  </si>
  <si>
    <t>BUENA VISTA</t>
  </si>
  <si>
    <t>03 y 12</t>
  </si>
  <si>
    <t>LIBRAMIENTO DELICIAS - CHIHUAHUA</t>
  </si>
  <si>
    <t>GRAN MORELOS (LOS CISNEROS)</t>
  </si>
  <si>
    <t>01, 02, 03 y 04</t>
  </si>
  <si>
    <t>GRAN MORELOS II</t>
  </si>
  <si>
    <t>01, 02, 03, 04, 05, 06, 07, 08 y 18</t>
  </si>
  <si>
    <t>09, 10, 11, 12, 13, 14, 15, 16 y 17</t>
  </si>
  <si>
    <t>EL CONSUELO</t>
  </si>
  <si>
    <t>MOLINO RINCONEÑO</t>
  </si>
  <si>
    <t>01, 02, 03, 04, 05, 06 y 07</t>
  </si>
  <si>
    <t>01, 02 y 03</t>
  </si>
  <si>
    <t>LORETO</t>
  </si>
  <si>
    <t>LAS ANGELINAS</t>
  </si>
  <si>
    <t>LAS PUENTES</t>
  </si>
  <si>
    <t>11, 12 y 13</t>
  </si>
  <si>
    <t>01, 02, 03, 04, 05, 06, 07, 08, 09, 10, 11, 12 y 13</t>
  </si>
  <si>
    <t>01, 02, 08, 09, 11, 12, 13, 14 y 15</t>
  </si>
  <si>
    <t>MEZA</t>
  </si>
  <si>
    <t>47,48, 49, 50 y 51</t>
  </si>
  <si>
    <t>01, 02, 03, 04, 05, 06, 07, 08, 09, 10, 11, 12, 13, 14, 15, 16, 17, 18, 19, 20, 21, 22, 23, 24, 25, 26, 27, 28, 29, 30, 31, 32, 33, 34, 35, 36, 37, 38, 39, 40, 41, 42, 43, 44, 45, 46, 94 y 96</t>
  </si>
  <si>
    <t>NUEVO SAN LUCAS</t>
  </si>
  <si>
    <t>01, 02, 03, 04, 05, 06, 07, 08, 09, 10, 11, 12, 13, 14 y 15</t>
  </si>
  <si>
    <t>16, 17, 18, 19, 20, 21, 22, 23, 24, 25 y 26</t>
  </si>
  <si>
    <t>CARRETERA 47</t>
  </si>
  <si>
    <t>CONSUELO CHIQUITO</t>
  </si>
  <si>
    <t>CANAL 116</t>
  </si>
  <si>
    <t>07, 08 y 10</t>
  </si>
  <si>
    <t>ZONA FEDERAL</t>
  </si>
  <si>
    <t>63, 64, 65, 66, 67 y 68</t>
  </si>
  <si>
    <t>EL ROSARIO</t>
  </si>
  <si>
    <t>42, 43, 45, 72, 73 y 74</t>
  </si>
  <si>
    <t>CBTA 147</t>
  </si>
  <si>
    <t>ATRÁS DE FONAPO</t>
  </si>
  <si>
    <t>MORALES</t>
  </si>
  <si>
    <t>PRIMERO DE MAYO</t>
  </si>
  <si>
    <t>26, 27, 28, 29 y 31</t>
  </si>
  <si>
    <t>JUAN PABLO II</t>
  </si>
  <si>
    <t>LOS QUEMADORES</t>
  </si>
  <si>
    <t>NOGALERA</t>
  </si>
  <si>
    <t>94 y 95</t>
  </si>
  <si>
    <t>SAN ANTONIO ANEXO I</t>
  </si>
  <si>
    <t>54, 55, 56, 57, 58, 59, 60 y 61</t>
  </si>
  <si>
    <t>SAN ANTONIO ANEXO II</t>
  </si>
  <si>
    <t>62, 63, 64, 65, 66, 67, 68 Y 69</t>
  </si>
  <si>
    <t>MATA AGUIRRE</t>
  </si>
  <si>
    <t>SAN ANTONIO</t>
  </si>
  <si>
    <t xml:space="preserve">39, 40, 41, 49, 50, 51, 52 y 53 </t>
  </si>
  <si>
    <t>74, 75, 76, 77, 78, 79, 80 y 81</t>
  </si>
  <si>
    <t>28, 37, 75, 76, 77, 78, 79, 80 y 81</t>
  </si>
  <si>
    <t xml:space="preserve">67, 82, 83, 84 y 86 </t>
  </si>
  <si>
    <t>VILLEZCAS</t>
  </si>
  <si>
    <t>ZARAGOZA</t>
  </si>
  <si>
    <t>41, 42, 45, 46, 51, 54, 57, 59 y 64</t>
  </si>
  <si>
    <t>20, 25, 30, 69, 70, 71, 72 y 73</t>
  </si>
  <si>
    <t>SEGUNDO ANEXO C. T. M.</t>
  </si>
  <si>
    <t>C. T. M.</t>
  </si>
  <si>
    <t>59, 61, 62 y 63</t>
  </si>
  <si>
    <t>27 y 57</t>
  </si>
  <si>
    <t>PRIMER ANEXO C. T. M.</t>
  </si>
  <si>
    <t>60 y 61</t>
  </si>
  <si>
    <t>TIERRA Y LIBERTAD</t>
  </si>
  <si>
    <t>87, 88, 89, 90, 91, 92, 93 y 94</t>
  </si>
  <si>
    <t>02, 03, 04, 05 06, 64, 65, 66, 67, 68, 69, 70, 71, 72 y 90</t>
  </si>
  <si>
    <t>DEL CARMEN</t>
  </si>
  <si>
    <t>27, 34, 35, 43  y 57</t>
  </si>
  <si>
    <t>FRANCISCO VILLA</t>
  </si>
  <si>
    <t>20, 21, 22, 24, 25, 30, 31, 32 y 33</t>
  </si>
  <si>
    <t>OBRERA</t>
  </si>
  <si>
    <t>09, 11, 12, 13, 14, 18, 23, 29, 36, 38, 42, 56 y 58</t>
  </si>
  <si>
    <t>EL PEDREGAL DE SAN PEDRO</t>
  </si>
  <si>
    <t>01, 02, 03, 04, 05, 06, 07, 08, 09, 10, 11, 12, 13, 14, 15, 16, 18, 19, 20, 21, 22, 23, 24 y 25</t>
  </si>
  <si>
    <t>26, 27, 28, 29, 30, 31, 32, 33, 34, 35, 36, 37, 38, 39, 40, 41, 42, 43, 44, 45, 46, 47, 48, 49, 50, 51, 52, 53, 54, 55, 56, 57, 58, 59, 60, 61, 62, 63, 64, 65, 66, 67, 68, 86, 87, 88, 89 y 90</t>
  </si>
  <si>
    <t>SAN VICENTE</t>
  </si>
  <si>
    <t>19, 26, 27, 38 y 39</t>
  </si>
  <si>
    <t>ZONA INDUSTRIAL</t>
  </si>
  <si>
    <t>69, 70, 71, 72, 73, 74, 75, 76, 77, 78, 79, 80, 81, 82, 83, 84 y 85</t>
  </si>
  <si>
    <t>CAMINO DEL REAL II</t>
  </si>
  <si>
    <t>92, 93 y 94</t>
  </si>
  <si>
    <t>95, 96, 97, 98 y 99</t>
  </si>
  <si>
    <t>VADO DE MEOQUI</t>
  </si>
  <si>
    <t>53, 54 y 58</t>
  </si>
  <si>
    <t>DEL BOSQUE I</t>
  </si>
  <si>
    <t>01, 56, 57, 58, 59, 60, 61, 62 y 97</t>
  </si>
  <si>
    <t>DEL BOSQUE II</t>
  </si>
  <si>
    <t>08, 63, 64, 65, 66 y 98</t>
  </si>
  <si>
    <t>DEL BOSQUE III</t>
  </si>
  <si>
    <t>67, 68, 69, 70, 71, 72, 73, 74, 75  y 76</t>
  </si>
  <si>
    <t>07, 08, 09 y 10</t>
  </si>
  <si>
    <t>06, 36, 37, 38, 41, 42, 43, 46, 47, 48, 50, 51, 52 y 54</t>
  </si>
  <si>
    <t>20, 21, 22, 23, 24, 25, 26, 27, 28, 29, 30, 31, 32, 33, 89 y 90</t>
  </si>
  <si>
    <t>12, 13, 14, 15, 16, 17, 18 y 19</t>
  </si>
  <si>
    <t>34, 35, 40, 44, 46, 49 Y 55</t>
  </si>
  <si>
    <t>05 y 96</t>
  </si>
  <si>
    <t>SAN FRANCISCO</t>
  </si>
  <si>
    <t>HACIENDA DE SAN PABLO</t>
  </si>
  <si>
    <t>81, 82, 83, 84, 85, 86, 87, 88 y 89</t>
  </si>
  <si>
    <t>JARDINES DEL SANTUARIO</t>
  </si>
  <si>
    <t>60, 61, 62, 63, 64, 65, 66, 67, 68, 69, 70 y 71</t>
  </si>
  <si>
    <t>MEOQUI RESIDENCIAL</t>
  </si>
  <si>
    <t>LAS ALAMEDAS</t>
  </si>
  <si>
    <t>LOS SICOMOROS</t>
  </si>
  <si>
    <t>LOS NOGALES I</t>
  </si>
  <si>
    <t>19, 20, 21, 22, 23, 24  y 25</t>
  </si>
  <si>
    <t>LOS NOGALES II</t>
  </si>
  <si>
    <t>19, 22, 25, 46, 47, 48, 49, 50, 51, 52, 53  y 55</t>
  </si>
  <si>
    <t>VILLA DE SAN PEDRO</t>
  </si>
  <si>
    <t>01, 02, 03, 04, 05, 06, 07, 08, 09, 10, 11, 12, 13, 14, 15, 16, 17, 18, 35, 36, 37 y 38</t>
  </si>
  <si>
    <t>LOS NOGALES III</t>
  </si>
  <si>
    <t>21 y  24</t>
  </si>
  <si>
    <t>01, 02, 03, 04, 05 y 84</t>
  </si>
  <si>
    <t>INFONAVIT C. T. M.</t>
  </si>
  <si>
    <t>43, 44 y 45</t>
  </si>
  <si>
    <t>INFONAVIT EL CONSUELO</t>
  </si>
  <si>
    <t>INFONAVIT EL CONSUELO II</t>
  </si>
  <si>
    <t>V. I. M. A.</t>
  </si>
  <si>
    <t>46 y 47</t>
  </si>
  <si>
    <t>47, 48 y 86</t>
  </si>
  <si>
    <t>06, 07, 08, 09, 10, 11 y 12</t>
  </si>
  <si>
    <t>JARDINES DE SAN PABLO</t>
  </si>
  <si>
    <t>13, 14, 15 y 20</t>
  </si>
  <si>
    <t>SAN ANTONIO I</t>
  </si>
  <si>
    <t>SAN ANTONIO II</t>
  </si>
  <si>
    <t>14, 20, 29, 30 y 83</t>
  </si>
  <si>
    <t>TRES SIGLOS</t>
  </si>
  <si>
    <t>44, 45, 46, 47, 48, 49, 50, 51, 52, 53, 54  y 55</t>
  </si>
  <si>
    <t>93, 94, 95 y 99</t>
  </si>
  <si>
    <t>BARRIO NUEVO</t>
  </si>
  <si>
    <t>01, 02, 03, 04, 05, 13, 14, 15, 16, 17, 28, 29, 30, 31, 32, 40, 41, 42, 43, 44, 52, 53, 54, 55, 58, 59, 60 y 61</t>
  </si>
  <si>
    <t>23, 39, 40, 41 y 42</t>
  </si>
  <si>
    <t>EJIDO MEOQUI</t>
  </si>
  <si>
    <t>06, 07, 08, 09, 10, 18, 21, 22, 33, 34, 35, 36, 37, 45, 46, 62 y 63</t>
  </si>
  <si>
    <t>CENTRO II</t>
  </si>
  <si>
    <t>11, 12, 23, 24, 25, 47, 48, 49, 65, 66, 67 y 68</t>
  </si>
  <si>
    <t>19, 20, 21, 22, 31, 32, 33, 34, 35, 36, 43, 46 y 47</t>
  </si>
  <si>
    <t>15, 16, 17, 18, 19, 20, 21, 22, 25, 26, 27, 28, 30, 31, 32, 33, 35, 36, 37, 38, 39, 41, 42, 43, 44, 45, 46, 47, 50, 55, 59, 60 y 61</t>
  </si>
  <si>
    <t xml:space="preserve"> COLONIAS, LOCALIDAD</t>
  </si>
  <si>
    <t xml:space="preserve"> COLONIAS, FRACCIONAMIENTOS, LOCALIDAD</t>
  </si>
  <si>
    <t>EL RANCHITO</t>
  </si>
  <si>
    <t>LAS MALVINAS</t>
  </si>
  <si>
    <t>PROGRESO</t>
  </si>
  <si>
    <t>10 DE MAYO</t>
  </si>
  <si>
    <t>18 DE MARZO ( EL CUERVO)</t>
  </si>
  <si>
    <t>NUEVO LORETO</t>
  </si>
  <si>
    <t>POTRERO DEL LLANO</t>
  </si>
  <si>
    <t>23 DE JULIO</t>
  </si>
  <si>
    <t>GUADALUPE VICTORIA II</t>
  </si>
  <si>
    <t>GUADALUPE VICTORIA I</t>
  </si>
  <si>
    <t>LA CHIRIPA</t>
  </si>
  <si>
    <t>LA ESCUADRA</t>
  </si>
  <si>
    <t>LA TRIPA</t>
  </si>
  <si>
    <t>CONSUELO CHIQUITO (GRANJAS)</t>
  </si>
  <si>
    <t>LOS SICOMOROS II</t>
  </si>
  <si>
    <t>SANTA ELENA</t>
  </si>
  <si>
    <t>21, 22, 23, 24, 25 y 26</t>
  </si>
  <si>
    <t>10, 18, 19, 38 y 39</t>
  </si>
  <si>
    <t>9 y 32</t>
  </si>
  <si>
    <t>17 y 40</t>
  </si>
  <si>
    <t>2 y 4</t>
  </si>
  <si>
    <t>GRANJAS EL CONSUELO</t>
  </si>
  <si>
    <t>GRANJAS EL CONSUELO CHIQUITO</t>
  </si>
  <si>
    <t>06, 09, 10, 11, 12, 13, 14, 15, 16, 18, 20 y 21</t>
  </si>
  <si>
    <t>03, 04, 05, 06, 07, 09, 16, 17, 18 y 19</t>
  </si>
  <si>
    <t>19, 20 y 21</t>
  </si>
  <si>
    <t>01, 02, 03, 04, 05, 06, 07, 08, 09, 10, 14, 15, 16, 17, 18, 19, 20, 21, 22, 23, 24 y 26</t>
  </si>
  <si>
    <t>CENTRO I</t>
  </si>
  <si>
    <t xml:space="preserve"> POPULAR</t>
  </si>
  <si>
    <t xml:space="preserve"> POPULAR COCHERA</t>
  </si>
  <si>
    <t>36, 40, 41, 42, 44, 59, 80 y 90</t>
  </si>
  <si>
    <t>02, 03, 45 y 86</t>
  </si>
  <si>
    <t>11 y 14</t>
  </si>
  <si>
    <t>GRANJAS LA BOMBA</t>
  </si>
  <si>
    <t>LOS AGAVES RESIDENCIAL</t>
  </si>
  <si>
    <t>GRANJA LOMA DEL CONSUELO</t>
  </si>
  <si>
    <t>01, 02, 03, 04, 05, 06, 07, 08, 09 y 10</t>
  </si>
  <si>
    <t>85 y 98</t>
  </si>
  <si>
    <t>5 y 31</t>
  </si>
  <si>
    <t>69, 70, 71, 72 y 73</t>
  </si>
  <si>
    <t>LA CASTRENSE</t>
  </si>
  <si>
    <t xml:space="preserve">22, 35, 37, 38, 43, 47, 48, 49, 60, 61, 62, 63, 64, 65, 66, 67, 69, 70, 71, 72, 73, 74, 75, 76, 77, 78, 79, 81, 82, 83, 86, 87, 88 y 89 </t>
  </si>
  <si>
    <t>01, 02, 03, 09, 47, 48 y 49</t>
  </si>
  <si>
    <t>11, 77, 78, 79, 80, 81, 82, 83, 84, 85, 86, 87 y 88</t>
  </si>
  <si>
    <t>91 y 92</t>
  </si>
  <si>
    <t>30, 32, 33, 34, 39, 40, 56, 58, 59, 75 y 76</t>
  </si>
  <si>
    <t>57, 75, 77, 78, 79 y 80</t>
  </si>
  <si>
    <t>48, 55, 90, 91, 96, 97 y 98</t>
  </si>
  <si>
    <t>18 y19</t>
  </si>
  <si>
    <t>16, 21, 22, 23, 24, 25 y 36</t>
  </si>
  <si>
    <t>70, 71, 72, 73 y 82</t>
  </si>
  <si>
    <t>74 y 85</t>
  </si>
  <si>
    <t>87, 88, 89, 90, 91, 92 y 93</t>
  </si>
  <si>
    <t>96 y 97</t>
  </si>
  <si>
    <t>26, 27, 31, 32, 33, 34,  35 y 43</t>
  </si>
  <si>
    <t xml:space="preserve">26, 27, 28, 29, 32, 33, 34, 36, 38, 39, 40, 43, 44, 48, 49, 50, 51, 52, 53, 55, 56, 58, 59, 61, 82 y 85 </t>
  </si>
  <si>
    <t>62 y 63</t>
  </si>
  <si>
    <t>01</t>
  </si>
  <si>
    <t>01, 02, 03, 04, 05, 06, 07, 08, 09, 10, 11, 12, 13, 14, 15, 16, 17, 18, 23, 24, 25, 26, 27, 28, 29, 30, 37, 38, 43, 44, 45, 48, 49 y 50</t>
  </si>
  <si>
    <t>04, 05, 06, 07, 08, 10, 11, 12, 13, 14, 15, 16, 17, 18, 19, 20, 24, 25, 26, 28, 29, 30, 31, 32, 33, 34, 35, 38, 39, 45, 46, 54, 55 y 68</t>
  </si>
  <si>
    <t>SAN JOSÉ</t>
  </si>
  <si>
    <t>GRANJAS SAN JOSÉ</t>
  </si>
  <si>
    <t>CHÁVEZ MEDRANO</t>
  </si>
  <si>
    <t>GRANJAS SAN JOSÉ Y CONSUELO</t>
  </si>
  <si>
    <t>AMPLIACIÓN NUEVO SAN LUCAS</t>
  </si>
  <si>
    <t>PANTEÓN MUNICIPAL</t>
  </si>
  <si>
    <t>ESTACIÓN CONSUELO</t>
  </si>
  <si>
    <t>ÁLVAREZ</t>
  </si>
  <si>
    <t>GENARO VÁZQUEZ</t>
  </si>
  <si>
    <t>MISIÓN SAN PABLO</t>
  </si>
  <si>
    <t>GONZÁLEZ</t>
  </si>
  <si>
    <t>MARÍA DE LOS ÁNGELES</t>
  </si>
  <si>
    <t>SAN FELIPE DE JESÚS I</t>
  </si>
  <si>
    <t>SAN FELIPE DE JESÚS II</t>
  </si>
  <si>
    <t>SAN FELIPE DE JESÚS III</t>
  </si>
  <si>
    <t>SAN FELIPE DE JESÚS IV</t>
  </si>
  <si>
    <t>EL RINCÓN SAN JOSÉ</t>
  </si>
  <si>
    <t>RINCÓN DEL BOSQUE</t>
  </si>
  <si>
    <t>AMPLIACIÓN SAN FRANCISCO</t>
  </si>
  <si>
    <t>EL RINCÓN</t>
  </si>
  <si>
    <t>38 , 42 y 99</t>
  </si>
  <si>
    <t>Clasificación</t>
  </si>
  <si>
    <t>Tipo Propiedad</t>
  </si>
  <si>
    <t>Calidad</t>
  </si>
  <si>
    <t>VALORES UNITARIOS POR HECTÁREA</t>
  </si>
  <si>
    <t>PARA SUELO RÚSTICO ($/HA)</t>
  </si>
  <si>
    <t>Tipo de Propiedad</t>
  </si>
  <si>
    <t>Riego por Gravedad</t>
  </si>
  <si>
    <t>Privada</t>
  </si>
  <si>
    <t>1-A</t>
  </si>
  <si>
    <t>1-B</t>
  </si>
  <si>
    <t>Riego por Bombeo</t>
  </si>
  <si>
    <t>Frutales en Formación</t>
  </si>
  <si>
    <t>Frutales en Producción</t>
  </si>
  <si>
    <t>Temporal</t>
  </si>
  <si>
    <t>Pastal</t>
  </si>
  <si>
    <t>Forestal</t>
  </si>
  <si>
    <t>DE ACUERDO A LA CALIDAD DE CADA CLASIFICACIÓN DE TIERRA, PARA COMPLEMENTAR CADA CLAVE DE</t>
  </si>
  <si>
    <t>Ejidal</t>
  </si>
  <si>
    <t>Riego Por Gravedad</t>
  </si>
  <si>
    <t>TABLA DE VALORES PARA ACTIVIDADES MINERAS DEL EJERCICIO FISCAL 2019</t>
  </si>
  <si>
    <t>VALOR</t>
  </si>
  <si>
    <t>Suelo ocupado por desplante de obra civil</t>
  </si>
  <si>
    <t>m2</t>
  </si>
  <si>
    <t>No Aplica</t>
  </si>
  <si>
    <t xml:space="preserve">Suelo utilizado por actividades mineras que generan huella; Tajos, presas </t>
  </si>
  <si>
    <t>Ha</t>
  </si>
  <si>
    <t>de jales, presas de agua fresca, depositos de materiales producto de</t>
  </si>
  <si>
    <t>excavaciones, terraplenes, caminos de acceso.</t>
  </si>
  <si>
    <t>Suelo sin explotar</t>
  </si>
  <si>
    <t>EDAD</t>
  </si>
  <si>
    <t>de 30 años de edad con una vida util de 65 años.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</si>
  <si>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</si>
  <si>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</si>
  <si>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</si>
  <si>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</si>
  <si>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</si>
  <si>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</si>
  <si>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</si>
  <si>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</si>
  <si>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</si>
  <si>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</si>
  <si>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</si>
  <si>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ZONAS URBANAS HOMOGÉNEAS DE VALOR</t>
  </si>
  <si>
    <t>GRANJAS LA CIÉNEGA</t>
  </si>
  <si>
    <t>RANCHO LOS ARENÍVAR</t>
  </si>
  <si>
    <t>GRANJAS FAMILIARES RUBÉN ACOSTA</t>
  </si>
  <si>
    <t>POZOS (LA CIÉNEGA)</t>
  </si>
  <si>
    <t>GRANJAS QUINTAS SAN JOSÉ</t>
  </si>
  <si>
    <t>GRANJAS LA CIÉNEGA I</t>
  </si>
  <si>
    <t>EL TORREÓN</t>
  </si>
  <si>
    <t>FELIPE ÁNGELES</t>
  </si>
  <si>
    <t>LOS GARCÍAS</t>
  </si>
  <si>
    <t>LÁZARO CÁRDENAS II</t>
  </si>
  <si>
    <t>LÁZARO CÁRDENAS I</t>
  </si>
  <si>
    <t>CORREDOR NÚMERO 01</t>
  </si>
  <si>
    <t>CORREDOR NÚMERO 02</t>
  </si>
  <si>
    <t>CALLE PORFIRIO DÍAZ</t>
  </si>
  <si>
    <t>CALLE BENITO JUÁREZ</t>
  </si>
  <si>
    <t>PÍPILA</t>
  </si>
  <si>
    <t>JOSÉ MARÍA MORELOS</t>
  </si>
  <si>
    <t>CORREDOR NÚMERO 03</t>
  </si>
  <si>
    <t>BENITO JUÁREZ</t>
  </si>
  <si>
    <t>NIÑOS HÉROES</t>
  </si>
  <si>
    <t>CORREDOR NÚMERO 04</t>
  </si>
  <si>
    <t>CORREDOR NÚMERO 05</t>
  </si>
  <si>
    <t>CORREDOR NÚMERO 07 (MIXTO)</t>
  </si>
  <si>
    <t>CORREDOR NÚMERO 06</t>
  </si>
  <si>
    <t>AVENIDA RÍO SAN PEDRO</t>
  </si>
  <si>
    <t>AVENIDA EULALIO GÓMEZ FLORES</t>
  </si>
  <si>
    <t>Tipología</t>
  </si>
  <si>
    <t>VALORES UNITARIOS DE REPOSICIÓN NUEVO</t>
  </si>
  <si>
    <t>TipologÍa</t>
  </si>
  <si>
    <t>ECONÓMICO</t>
  </si>
  <si>
    <t>ECONÓMICO COCHERA</t>
  </si>
  <si>
    <t xml:space="preserve"> POPULAR TEJABÁN</t>
  </si>
  <si>
    <t>ECONÓMICO TEJABÁN</t>
  </si>
  <si>
    <t>MEDIO TEJABÁN</t>
  </si>
  <si>
    <t>BUENO TEJABÁN</t>
  </si>
  <si>
    <t>LUJO TEJABÁN</t>
  </si>
  <si>
    <t>TEJABÁN</t>
  </si>
  <si>
    <t>ECONÓMICA</t>
  </si>
  <si>
    <t>PORTÓN ELÉCTRICO</t>
  </si>
  <si>
    <t>CORTINA METÁLICA</t>
  </si>
  <si>
    <t>SUBESTACIÓN (POR CUCHILLA)</t>
  </si>
  <si>
    <t>HIDRONEUMÁTICO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</si>
  <si>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</si>
  <si>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</si>
  <si>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</si>
  <si>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 xml:space="preserve">   </t>
  </si>
  <si>
    <t>PORFIRIO DÍAZ</t>
  </si>
  <si>
    <t>MAYORES A LA DEL LOTE TIPO Y CON USO DE SUELO AGRÍCOLA.</t>
  </si>
  <si>
    <t>CALLE NIÑOS HÉROES</t>
  </si>
  <si>
    <t>VALUACIÓN RÚSTICA, SE ASIGNAN LOS SIGUIENTES DÍGITOS:  ( 0 ) Propiedad Privada, ( 1 ) Propiedad Ejidal</t>
  </si>
  <si>
    <t>MUNICIPIO DE MEOQUI</t>
  </si>
  <si>
    <t>SAN JOSÉ I</t>
  </si>
  <si>
    <t>SECCIONAL GUADALUPE VICTORIA</t>
  </si>
  <si>
    <t>SECCIONAL LÁZARO CÁRDENAS</t>
  </si>
  <si>
    <t>-</t>
  </si>
  <si>
    <t xml:space="preserve">MAYORES A LA DEL LOTE TIPO Y CON REFERENCIA DE VALOR AL DE LA ZONA CORRESPONDIENTE, </t>
  </si>
  <si>
    <t>y ( 2 ) Propiedad Comunal.</t>
  </si>
  <si>
    <t>Valor Unitario ($/HA)</t>
  </si>
  <si>
    <t xml:space="preserve">        Factor de Depreciación Método: ROSS               </t>
  </si>
  <si>
    <t xml:space="preserve"> TABLAS DE DEPRECIACIÓN MÉTODO DE ROSS</t>
  </si>
  <si>
    <t>Nota:</t>
  </si>
  <si>
    <t>SECTOR CATASTRAL</t>
  </si>
  <si>
    <t>ZONA HOMOGÉNEA</t>
  </si>
  <si>
    <t>EMILIANO ZAPATA (LA CHÁVEZ)</t>
  </si>
  <si>
    <t>BOULEVARD EULALIO GÓMEZ FLORES</t>
  </si>
  <si>
    <t>BOULEVARD DE LOS PELICANOS</t>
  </si>
  <si>
    <t>BOULEVARD EDUARDO NÁJERA</t>
  </si>
  <si>
    <t xml:space="preserve">Valor Unitario </t>
  </si>
  <si>
    <t>EL FACTOR DE MERCADO ES A CONSIDERACIÓN DEL MUNICIPIO, SI ES IGUAL, MAYOR O MENOR A LA UNIDAD, DE ACUERDO A LAS CONDICIONES DEL MERCADO.</t>
  </si>
  <si>
    <t>Utilizando la tabla de Ross según las colonias llegando a un tope</t>
  </si>
  <si>
    <t>FRANCISCO PORTILLO (LOS JÁQUEZ)</t>
  </si>
  <si>
    <t xml:space="preserve">                 Riego por Bombeo Propiedad Comunal de Segunda Calidad                          </t>
  </si>
  <si>
    <t xml:space="preserve">                 Pastal Propiedad Ejidal de cuarta calidad                                                          </t>
  </si>
  <si>
    <t xml:space="preserve">Ejemplos : Riego por gravedad Propiedad Privada de Primera Calidad                        </t>
  </si>
  <si>
    <t>FRENTE A ÉLITE</t>
  </si>
  <si>
    <t xml:space="preserve">19, 21, 23, 50, 51, 52, 53, 54, 58, 84 y 85 </t>
  </si>
  <si>
    <t>90, 91, 92, 93, 94 y 95 96 y 98</t>
  </si>
  <si>
    <t>02, 03, 04, 05, 06, 07, 08, 09, 10, 11, 12, 13, 14, 23, 24, 29, 34, 35, 40, 48, 49, 51, 52, 56, 57 y 62</t>
  </si>
  <si>
    <t>CIRCUITO CERRADO (POR CÁMARA)</t>
  </si>
  <si>
    <t>ALJIBE</t>
  </si>
  <si>
    <t>En Desecho</t>
  </si>
  <si>
    <t>TIPOLOGÍAS CONSTRUCTIVAS DE CLASE (A).- Edificaciones, sin mejoras en sus materiales y acabados, en estado de conservación que no han sufrido ni necesitan reparaciones.</t>
  </si>
  <si>
    <t>TIPOLOGÍAS CONSTRUCTIVAS DE CLASE (B).- Edificaciones, con algunas mejoras materiales y acabados, en estado de conservación que necesitan de reparaciones y mantenimiento.</t>
  </si>
  <si>
    <t>TIPOLOGÍAS CONSTRUCTIVAS DE CLASE (C).- Edificaciones, con mejoras en sus materiales y acabados, en estado de conservación malo, necesitado de reparaciones medias e importantes.</t>
  </si>
  <si>
    <t>VALOR UNIT. ($/M2)</t>
  </si>
  <si>
    <t>01, 02, 03, 04, 05, 06, 07, 08, 09, 10, 11, 12, 13, 14, 15, 16, 17, 18, 19, 20, 21, 22, 23, 24, 25, 26, 27, 28, 29, 30, 31, 32, 33, 34, 35, 36, 37, 38, 39, 40, 41, 42, 43, 44, 45, 46, 47, 48, 49, 50, 51, 52, 53, 54, 55, 56, 57, 58, 59, 60, 61, 62, 63, 64, 65, 66, 67, 68, 69 y 70</t>
  </si>
  <si>
    <t xml:space="preserve">           1-B (Predios ubicados en la zona industrial). </t>
  </si>
  <si>
    <r>
      <rPr>
        <b/>
        <sz val="10"/>
        <rFont val="Century Gothic"/>
        <family val="2"/>
      </rPr>
      <t>Nota:</t>
    </r>
    <r>
      <rPr>
        <sz val="10"/>
        <rFont val="Century Gothic"/>
        <family val="2"/>
      </rPr>
      <t xml:space="preserve">  1-A (Predios cercanos a la mancha urbana).                                                                </t>
    </r>
  </si>
  <si>
    <t>HOTEL</t>
  </si>
  <si>
    <t xml:space="preserve">DE ACUERDO A LA CALIDAD DE CADA CLASIFICACIÓN DE TIERRA, PARA COMPLEMENTAR CADA CLAVE DE VALUACIÓN RÚSTICA, SE ASIGNAN LOS SIGUIENTES DÍGITOS:  ( 0 ) Propiedad Privada, ( 1 ) Propiedad Ejidal y ( 2 ) Propiedad Comunal. </t>
  </si>
  <si>
    <t xml:space="preserve">Ejemplos : Riego por gravedad Propiedad Privada de Primera Calidad      </t>
  </si>
  <si>
    <t xml:space="preserve">                 Riego por Bombeo Propiedad Comunal de Segunda Calidad                   </t>
  </si>
  <si>
    <t xml:space="preserve">                 Pastal Propiedad Ejidal de cuarta calidad                              </t>
  </si>
  <si>
    <t>TABLA DE VALORES PARA EL EJERCICIO FISCAL 2022</t>
  </si>
  <si>
    <r>
      <rPr>
        <b/>
        <sz val="10"/>
        <rFont val="Century Gothic"/>
        <family val="2"/>
      </rPr>
      <t>NOTA:</t>
    </r>
    <r>
      <rPr>
        <sz val="10"/>
        <rFont val="Century Gothic"/>
        <family val="2"/>
      </rPr>
      <t xml:space="preserve"> Estos valores serán aplicables para el 2022 en la medida que no exista alguna premisa económica o circunstancia que modifique los valores de los terrenos.</t>
    </r>
  </si>
  <si>
    <r>
      <t xml:space="preserve">NOTA: </t>
    </r>
    <r>
      <rPr>
        <sz val="10"/>
        <rFont val="Century Gothic"/>
        <family val="2"/>
      </rPr>
      <t>Estos valores serán aplicables para el 2022 en la medida que no exista alguna premisa o circunstancia que modifique los valores de los terrenos.</t>
    </r>
  </si>
  <si>
    <r>
      <rPr>
        <b/>
        <sz val="10"/>
        <rFont val="Century Gothic"/>
        <family val="2"/>
      </rPr>
      <t>NOTA:</t>
    </r>
    <r>
      <rPr>
        <sz val="10"/>
        <rFont val="Century Gothic"/>
        <family val="2"/>
      </rPr>
      <t xml:space="preserve"> Estos valores serán aplicables para el 2022 en la medida que no existan incrementos de costos de insumos y mano de obra, así como también, lo concerniente a alguna premisa económica o circunstancia que modifique los valores de los terrenos.</t>
    </r>
  </si>
  <si>
    <t xml:space="preserve">                                                        EJERCICIO FISCAL 2022</t>
  </si>
  <si>
    <t>JACUZZI (PIEZA)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</si>
</sst>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00"/>
    <numFmt numFmtId="166" formatCode="0.0000"/>
    <numFmt numFmtId="167" formatCode="&quot;$&quot;#,##0.00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2"/>
      <name val="Calibri"/>
      <family val="2"/>
    </font>
    <font>
      <b/>
      <sz val="10"/>
      <color indexed="9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 applyBorder="0"/>
  </cellStyleXfs>
  <cellXfs count="69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/>
    <xf numFmtId="165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7" fontId="11" fillId="0" borderId="6" xfId="0" applyNumberFormat="1" applyFont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7" fontId="0" fillId="0" borderId="0" xfId="0" applyNumberFormat="1"/>
    <xf numFmtId="167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Border="1"/>
    <xf numFmtId="0" fontId="11" fillId="0" borderId="18" xfId="0" applyFont="1" applyBorder="1"/>
    <xf numFmtId="0" fontId="11" fillId="0" borderId="16" xfId="0" applyFont="1" applyBorder="1"/>
    <xf numFmtId="0" fontId="11" fillId="0" borderId="0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167" fontId="11" fillId="0" borderId="0" xfId="0" applyNumberFormat="1" applyFont="1"/>
    <xf numFmtId="44" fontId="0" fillId="0" borderId="0" xfId="0" applyNumberFormat="1"/>
    <xf numFmtId="0" fontId="11" fillId="0" borderId="0" xfId="6" applyFont="1"/>
    <xf numFmtId="0" fontId="11" fillId="0" borderId="2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center"/>
    </xf>
    <xf numFmtId="1" fontId="11" fillId="0" borderId="2" xfId="6" applyNumberFormat="1" applyFont="1" applyFill="1" applyBorder="1" applyAlignment="1">
      <alignment horizontal="center"/>
    </xf>
    <xf numFmtId="167" fontId="11" fillId="0" borderId="0" xfId="6" applyNumberFormat="1" applyFont="1"/>
    <xf numFmtId="0" fontId="11" fillId="0" borderId="23" xfId="6" applyFont="1" applyFill="1" applyBorder="1" applyAlignment="1">
      <alignment horizontal="center"/>
    </xf>
    <xf numFmtId="0" fontId="11" fillId="0" borderId="9" xfId="6" applyFont="1" applyFill="1" applyBorder="1" applyAlignment="1">
      <alignment horizontal="center"/>
    </xf>
    <xf numFmtId="1" fontId="11" fillId="0" borderId="9" xfId="6" applyNumberFormat="1" applyFont="1" applyFill="1" applyBorder="1" applyAlignment="1">
      <alignment horizontal="center"/>
    </xf>
    <xf numFmtId="0" fontId="11" fillId="0" borderId="24" xfId="6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/>
    </xf>
    <xf numFmtId="1" fontId="11" fillId="0" borderId="3" xfId="6" applyNumberFormat="1" applyFont="1" applyFill="1" applyBorder="1" applyAlignment="1">
      <alignment horizontal="center"/>
    </xf>
    <xf numFmtId="38" fontId="11" fillId="0" borderId="3" xfId="6" applyNumberFormat="1" applyFont="1" applyFill="1" applyBorder="1" applyAlignment="1">
      <alignment horizontal="center"/>
    </xf>
    <xf numFmtId="0" fontId="4" fillId="0" borderId="0" xfId="6"/>
    <xf numFmtId="0" fontId="11" fillId="0" borderId="21" xfId="6" applyFont="1" applyBorder="1"/>
    <xf numFmtId="0" fontId="11" fillId="0" borderId="0" xfId="6" applyFont="1" applyBorder="1"/>
    <xf numFmtId="0" fontId="11" fillId="0" borderId="20" xfId="6" applyFont="1" applyBorder="1"/>
    <xf numFmtId="44" fontId="4" fillId="0" borderId="0" xfId="6" applyNumberFormat="1"/>
    <xf numFmtId="0" fontId="4" fillId="0" borderId="0" xfId="6" applyAlignment="1">
      <alignment vertical="center"/>
    </xf>
    <xf numFmtId="0" fontId="16" fillId="0" borderId="0" xfId="6" applyFont="1" applyAlignment="1"/>
    <xf numFmtId="0" fontId="0" fillId="0" borderId="0" xfId="5" applyFont="1"/>
    <xf numFmtId="2" fontId="12" fillId="0" borderId="3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/>
    </xf>
    <xf numFmtId="44" fontId="11" fillId="0" borderId="3" xfId="2" applyFont="1" applyFill="1" applyBorder="1" applyAlignment="1">
      <alignment horizontal="center" vertical="center"/>
    </xf>
    <xf numFmtId="0" fontId="4" fillId="0" borderId="0" xfId="0" applyFont="1"/>
    <xf numFmtId="0" fontId="11" fillId="0" borderId="0" xfId="0" applyFont="1" applyBorder="1" applyAlignment="1">
      <alignment horizontal="center"/>
    </xf>
    <xf numFmtId="38" fontId="11" fillId="0" borderId="3" xfId="0" applyNumberFormat="1" applyFont="1" applyFill="1" applyBorder="1" applyAlignment="1">
      <alignment horizontal="center"/>
    </xf>
    <xf numFmtId="0" fontId="11" fillId="0" borderId="25" xfId="6" applyFont="1" applyFill="1" applyBorder="1" applyAlignment="1">
      <alignment horizontal="center"/>
    </xf>
    <xf numFmtId="0" fontId="11" fillId="0" borderId="26" xfId="6" applyFont="1" applyFill="1" applyBorder="1" applyAlignment="1">
      <alignment horizontal="center"/>
    </xf>
    <xf numFmtId="1" fontId="11" fillId="0" borderId="26" xfId="6" applyNumberFormat="1" applyFont="1" applyFill="1" applyBorder="1" applyAlignment="1">
      <alignment horizontal="center"/>
    </xf>
    <xf numFmtId="0" fontId="11" fillId="0" borderId="27" xfId="6" applyFont="1" applyFill="1" applyBorder="1" applyAlignment="1">
      <alignment horizontal="center"/>
    </xf>
    <xf numFmtId="0" fontId="11" fillId="0" borderId="28" xfId="6" applyFont="1" applyFill="1" applyBorder="1" applyAlignment="1">
      <alignment horizontal="center"/>
    </xf>
    <xf numFmtId="1" fontId="11" fillId="0" borderId="28" xfId="6" applyNumberFormat="1" applyFont="1" applyFill="1" applyBorder="1" applyAlignment="1">
      <alignment horizontal="center"/>
    </xf>
    <xf numFmtId="0" fontId="11" fillId="0" borderId="29" xfId="6" applyFont="1" applyFill="1" applyBorder="1" applyAlignment="1">
      <alignment horizontal="center"/>
    </xf>
    <xf numFmtId="0" fontId="11" fillId="0" borderId="30" xfId="6" applyFont="1" applyFill="1" applyBorder="1" applyAlignment="1">
      <alignment horizontal="center"/>
    </xf>
    <xf numFmtId="1" fontId="11" fillId="0" borderId="30" xfId="6" applyNumberFormat="1" applyFont="1" applyFill="1" applyBorder="1" applyAlignment="1">
      <alignment horizontal="center"/>
    </xf>
    <xf numFmtId="0" fontId="11" fillId="0" borderId="31" xfId="6" applyFont="1" applyFill="1" applyBorder="1" applyAlignment="1">
      <alignment horizontal="center"/>
    </xf>
    <xf numFmtId="0" fontId="11" fillId="0" borderId="32" xfId="6" applyFont="1" applyFill="1" applyBorder="1" applyAlignment="1">
      <alignment horizontal="center"/>
    </xf>
    <xf numFmtId="0" fontId="11" fillId="0" borderId="33" xfId="6" applyFont="1" applyFill="1" applyBorder="1" applyAlignment="1">
      <alignment horizontal="center"/>
    </xf>
    <xf numFmtId="1" fontId="11" fillId="0" borderId="33" xfId="6" applyNumberFormat="1" applyFont="1" applyFill="1" applyBorder="1" applyAlignment="1">
      <alignment horizontal="center"/>
    </xf>
    <xf numFmtId="0" fontId="11" fillId="0" borderId="34" xfId="6" applyFont="1" applyFill="1" applyBorder="1" applyAlignment="1">
      <alignment horizontal="center"/>
    </xf>
    <xf numFmtId="1" fontId="11" fillId="0" borderId="31" xfId="6" applyNumberFormat="1" applyFont="1" applyFill="1" applyBorder="1" applyAlignment="1">
      <alignment horizontal="center"/>
    </xf>
    <xf numFmtId="38" fontId="11" fillId="0" borderId="31" xfId="6" applyNumberFormat="1" applyFont="1" applyFill="1" applyBorder="1" applyAlignment="1">
      <alignment horizontal="center"/>
    </xf>
    <xf numFmtId="38" fontId="11" fillId="0" borderId="30" xfId="6" applyNumberFormat="1" applyFont="1" applyFill="1" applyBorder="1" applyAlignment="1">
      <alignment horizontal="center"/>
    </xf>
    <xf numFmtId="38" fontId="11" fillId="0" borderId="33" xfId="6" applyNumberFormat="1" applyFont="1" applyFill="1" applyBorder="1" applyAlignment="1">
      <alignment horizontal="center"/>
    </xf>
    <xf numFmtId="0" fontId="11" fillId="0" borderId="35" xfId="6" applyFont="1" applyFill="1" applyBorder="1" applyAlignment="1">
      <alignment horizontal="center"/>
    </xf>
    <xf numFmtId="0" fontId="11" fillId="0" borderId="8" xfId="6" applyFont="1" applyFill="1" applyBorder="1" applyAlignment="1">
      <alignment horizontal="center"/>
    </xf>
    <xf numFmtId="38" fontId="11" fillId="0" borderId="8" xfId="6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1" fillId="0" borderId="20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left"/>
    </xf>
    <xf numFmtId="0" fontId="11" fillId="0" borderId="21" xfId="6" applyFont="1" applyFill="1" applyBorder="1" applyAlignment="1">
      <alignment horizontal="left"/>
    </xf>
    <xf numFmtId="0" fontId="11" fillId="0" borderId="3" xfId="0" applyFont="1" applyBorder="1" applyAlignment="1">
      <alignment horizontal="left" vertical="center" wrapText="1"/>
    </xf>
    <xf numFmtId="38" fontId="15" fillId="2" borderId="9" xfId="0" applyNumberFormat="1" applyFont="1" applyFill="1" applyBorder="1" applyAlignment="1">
      <alignment horizontal="center" vertical="center"/>
    </xf>
    <xf numFmtId="38" fontId="11" fillId="0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1" fillId="0" borderId="30" xfId="0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38" fontId="15" fillId="0" borderId="2" xfId="6" applyNumberFormat="1" applyFont="1" applyFill="1" applyBorder="1" applyAlignment="1">
      <alignment horizontal="center" vertical="center"/>
    </xf>
    <xf numFmtId="49" fontId="15" fillId="0" borderId="43" xfId="6" applyNumberFormat="1" applyFont="1" applyFill="1" applyBorder="1" applyAlignment="1">
      <alignment horizontal="center" vertical="center" wrapText="1"/>
    </xf>
    <xf numFmtId="43" fontId="15" fillId="0" borderId="43" xfId="1" applyFont="1" applyFill="1" applyBorder="1" applyAlignment="1">
      <alignment horizontal="center" vertical="center" wrapText="1"/>
    </xf>
    <xf numFmtId="43" fontId="11" fillId="0" borderId="19" xfId="1" applyFont="1" applyFill="1" applyBorder="1" applyAlignment="1">
      <alignment horizontal="center" vertical="center"/>
    </xf>
    <xf numFmtId="43" fontId="11" fillId="0" borderId="0" xfId="1" applyFont="1"/>
    <xf numFmtId="43" fontId="11" fillId="0" borderId="44" xfId="1" applyFont="1" applyFill="1" applyBorder="1" applyAlignment="1">
      <alignment horizontal="center" vertical="center"/>
    </xf>
    <xf numFmtId="0" fontId="11" fillId="0" borderId="0" xfId="6" applyFont="1" applyBorder="1" applyAlignment="1">
      <alignment vertical="top"/>
    </xf>
    <xf numFmtId="0" fontId="15" fillId="0" borderId="20" xfId="6" applyFont="1" applyBorder="1" applyAlignment="1">
      <alignment vertical="top"/>
    </xf>
    <xf numFmtId="43" fontId="11" fillId="0" borderId="21" xfId="1" applyFont="1" applyBorder="1" applyAlignment="1">
      <alignment vertical="top"/>
    </xf>
    <xf numFmtId="49" fontId="15" fillId="0" borderId="2" xfId="6" applyNumberFormat="1" applyFont="1" applyFill="1" applyBorder="1" applyAlignment="1">
      <alignment horizontal="center" vertical="center" wrapText="1"/>
    </xf>
    <xf numFmtId="43" fontId="11" fillId="0" borderId="45" xfId="1" applyFont="1" applyFill="1" applyBorder="1" applyAlignment="1">
      <alignment horizontal="center" vertical="center"/>
    </xf>
    <xf numFmtId="43" fontId="11" fillId="0" borderId="46" xfId="1" applyFont="1" applyFill="1" applyBorder="1" applyAlignment="1">
      <alignment horizontal="center" vertical="center"/>
    </xf>
    <xf numFmtId="0" fontId="11" fillId="0" borderId="47" xfId="6" applyFont="1" applyBorder="1" applyAlignment="1">
      <alignment horizontal="center" vertical="center"/>
    </xf>
    <xf numFmtId="0" fontId="11" fillId="0" borderId="16" xfId="6" applyFont="1" applyBorder="1" applyAlignment="1">
      <alignment horizontal="center" vertical="center"/>
    </xf>
    <xf numFmtId="0" fontId="11" fillId="0" borderId="48" xfId="6" applyFont="1" applyBorder="1" applyAlignment="1">
      <alignment horizontal="left"/>
    </xf>
    <xf numFmtId="0" fontId="11" fillId="0" borderId="49" xfId="6" applyFont="1" applyBorder="1" applyAlignment="1">
      <alignment horizontal="left"/>
    </xf>
    <xf numFmtId="0" fontId="11" fillId="0" borderId="50" xfId="6" applyFont="1" applyBorder="1" applyAlignment="1">
      <alignment horizontal="left"/>
    </xf>
    <xf numFmtId="0" fontId="11" fillId="0" borderId="51" xfId="6" applyFont="1" applyBorder="1" applyAlignment="1">
      <alignment horizontal="center" vertical="center"/>
    </xf>
    <xf numFmtId="0" fontId="11" fillId="0" borderId="0" xfId="5" applyFont="1" applyFill="1"/>
    <xf numFmtId="0" fontId="11" fillId="0" borderId="3" xfId="5" applyFont="1" applyFill="1" applyBorder="1"/>
    <xf numFmtId="0" fontId="15" fillId="0" borderId="3" xfId="5" applyFont="1" applyFill="1" applyBorder="1" applyAlignment="1">
      <alignment horizontal="left"/>
    </xf>
    <xf numFmtId="0" fontId="15" fillId="0" borderId="8" xfId="5" applyFont="1" applyFill="1" applyBorder="1" applyAlignment="1">
      <alignment horizontal="center"/>
    </xf>
    <xf numFmtId="0" fontId="15" fillId="0" borderId="3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166" fontId="11" fillId="0" borderId="3" xfId="5" applyNumberFormat="1" applyFont="1" applyFill="1" applyBorder="1" applyAlignment="1">
      <alignment horizontal="center"/>
    </xf>
    <xf numFmtId="0" fontId="0" fillId="0" borderId="0" xfId="5" applyFont="1" applyFill="1"/>
    <xf numFmtId="0" fontId="15" fillId="0" borderId="22" xfId="0" applyFont="1" applyBorder="1" applyAlignment="1">
      <alignment horizontal="center" vertical="center"/>
    </xf>
    <xf numFmtId="0" fontId="11" fillId="0" borderId="20" xfId="6" applyFont="1" applyFill="1" applyBorder="1" applyAlignment="1"/>
    <xf numFmtId="0" fontId="11" fillId="0" borderId="0" xfId="6" applyFont="1" applyFill="1" applyBorder="1" applyAlignment="1"/>
    <xf numFmtId="0" fontId="11" fillId="0" borderId="3" xfId="0" applyFont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49" fontId="11" fillId="0" borderId="3" xfId="0" applyNumberFormat="1" applyFont="1" applyFill="1" applyBorder="1" applyAlignment="1">
      <alignment horizontal="justify"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44" fontId="11" fillId="0" borderId="0" xfId="2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4" fontId="0" fillId="0" borderId="0" xfId="0" applyNumberFormat="1" applyBorder="1"/>
    <xf numFmtId="38" fontId="11" fillId="0" borderId="3" xfId="0" applyNumberFormat="1" applyFont="1" applyFill="1" applyBorder="1" applyAlignment="1">
      <alignment horizontal="center" vertical="center" wrapText="1"/>
    </xf>
    <xf numFmtId="8" fontId="11" fillId="0" borderId="3" xfId="2" applyNumberFormat="1" applyFont="1" applyFill="1" applyBorder="1" applyAlignment="1">
      <alignment horizontal="center" vertical="center"/>
    </xf>
    <xf numFmtId="8" fontId="11" fillId="0" borderId="53" xfId="2" applyNumberFormat="1" applyFont="1" applyBorder="1" applyAlignment="1">
      <alignment horizontal="center" vertical="center"/>
    </xf>
    <xf numFmtId="8" fontId="11" fillId="0" borderId="54" xfId="2" applyNumberFormat="1" applyFont="1" applyBorder="1" applyAlignment="1">
      <alignment horizontal="center" vertical="center"/>
    </xf>
    <xf numFmtId="8" fontId="11" fillId="0" borderId="55" xfId="2" applyNumberFormat="1" applyFont="1" applyBorder="1" applyAlignment="1">
      <alignment horizontal="center" vertical="center"/>
    </xf>
    <xf numFmtId="8" fontId="11" fillId="0" borderId="43" xfId="1" applyNumberFormat="1" applyFont="1" applyBorder="1"/>
    <xf numFmtId="8" fontId="11" fillId="0" borderId="56" xfId="1" applyNumberFormat="1" applyFont="1" applyBorder="1"/>
    <xf numFmtId="8" fontId="11" fillId="0" borderId="57" xfId="1" applyNumberFormat="1" applyFont="1" applyFill="1" applyBorder="1" applyAlignment="1">
      <alignment horizontal="right" vertical="center"/>
    </xf>
    <xf numFmtId="8" fontId="11" fillId="0" borderId="45" xfId="1" applyNumberFormat="1" applyFont="1" applyFill="1" applyBorder="1" applyAlignment="1">
      <alignment horizontal="right" vertical="center"/>
    </xf>
    <xf numFmtId="8" fontId="11" fillId="0" borderId="46" xfId="1" applyNumberFormat="1" applyFont="1" applyFill="1" applyBorder="1" applyAlignment="1">
      <alignment horizontal="right" vertical="center"/>
    </xf>
    <xf numFmtId="8" fontId="11" fillId="0" borderId="3" xfId="2" applyNumberFormat="1" applyFont="1" applyFill="1" applyBorder="1" applyAlignment="1">
      <alignment horizontal="right" vertical="center"/>
    </xf>
    <xf numFmtId="8" fontId="11" fillId="0" borderId="53" xfId="1" applyNumberFormat="1" applyFont="1" applyFill="1" applyBorder="1" applyAlignment="1">
      <alignment horizontal="right" vertical="center"/>
    </xf>
    <xf numFmtId="8" fontId="11" fillId="0" borderId="46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1" fillId="0" borderId="3" xfId="0" applyFont="1" applyBorder="1"/>
    <xf numFmtId="0" fontId="1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8" fillId="0" borderId="9" xfId="0" applyFont="1" applyBorder="1"/>
    <xf numFmtId="166" fontId="12" fillId="0" borderId="9" xfId="0" applyNumberFormat="1" applyFont="1" applyBorder="1" applyAlignment="1">
      <alignment horizontal="centerContinuous"/>
    </xf>
    <xf numFmtId="0" fontId="11" fillId="0" borderId="9" xfId="0" applyFont="1" applyBorder="1"/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58" xfId="0" applyFont="1" applyBorder="1" applyAlignment="1">
      <alignment wrapText="1"/>
    </xf>
    <xf numFmtId="2" fontId="12" fillId="0" borderId="58" xfId="0" applyNumberFormat="1" applyFont="1" applyBorder="1" applyAlignment="1">
      <alignment wrapText="1"/>
    </xf>
    <xf numFmtId="164" fontId="12" fillId="0" borderId="58" xfId="0" applyNumberFormat="1" applyFont="1" applyBorder="1" applyAlignment="1">
      <alignment wrapText="1"/>
    </xf>
    <xf numFmtId="0" fontId="15" fillId="0" borderId="58" xfId="0" applyFont="1" applyBorder="1" applyAlignment="1">
      <alignment horizontal="center"/>
    </xf>
    <xf numFmtId="0" fontId="19" fillId="2" borderId="59" xfId="0" applyFont="1" applyFill="1" applyBorder="1" applyAlignment="1">
      <alignment horizontal="center" vertical="center" wrapText="1"/>
    </xf>
    <xf numFmtId="164" fontId="19" fillId="2" borderId="59" xfId="0" applyNumberFormat="1" applyFont="1" applyFill="1" applyBorder="1" applyAlignment="1">
      <alignment horizontal="center" vertical="center" wrapText="1"/>
    </xf>
    <xf numFmtId="0" fontId="11" fillId="0" borderId="59" xfId="0" applyFont="1" applyBorder="1" applyAlignment="1"/>
    <xf numFmtId="0" fontId="17" fillId="2" borderId="60" xfId="0" applyFont="1" applyFill="1" applyBorder="1"/>
    <xf numFmtId="0" fontId="19" fillId="2" borderId="61" xfId="0" applyFont="1" applyFill="1" applyBorder="1" applyAlignment="1">
      <alignment horizontal="center" wrapText="1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9" xfId="0" applyFont="1" applyFill="1" applyBorder="1" applyAlignment="1">
      <alignment horizontal="justify" vertical="center" wrapText="1"/>
    </xf>
    <xf numFmtId="0" fontId="11" fillId="0" borderId="0" xfId="0" applyFont="1" applyBorder="1" applyAlignment="1"/>
    <xf numFmtId="0" fontId="15" fillId="2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/>
    </xf>
    <xf numFmtId="0" fontId="15" fillId="0" borderId="64" xfId="0" applyFont="1" applyBorder="1" applyAlignment="1">
      <alignment horizontal="center" vertical="top"/>
    </xf>
    <xf numFmtId="0" fontId="15" fillId="0" borderId="52" xfId="0" applyFont="1" applyBorder="1" applyAlignment="1">
      <alignment horizontal="center" vertical="top"/>
    </xf>
    <xf numFmtId="0" fontId="15" fillId="0" borderId="65" xfId="0" applyFont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/>
    </xf>
    <xf numFmtId="0" fontId="15" fillId="0" borderId="6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7" fontId="11" fillId="0" borderId="69" xfId="0" applyNumberFormat="1" applyFont="1" applyBorder="1" applyAlignment="1">
      <alignment horizontal="center" vertical="center"/>
    </xf>
    <xf numFmtId="167" fontId="11" fillId="0" borderId="71" xfId="0" applyNumberFormat="1" applyFont="1" applyBorder="1" applyAlignment="1">
      <alignment horizontal="center" vertical="center"/>
    </xf>
    <xf numFmtId="167" fontId="11" fillId="0" borderId="65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0" fontId="15" fillId="0" borderId="6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7" fontId="11" fillId="0" borderId="43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75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52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167" fontId="11" fillId="0" borderId="43" xfId="0" applyNumberFormat="1" applyFont="1" applyBorder="1" applyAlignment="1">
      <alignment horizontal="center" vertical="center"/>
    </xf>
    <xf numFmtId="167" fontId="11" fillId="0" borderId="19" xfId="0" applyNumberFormat="1" applyFont="1" applyBorder="1" applyAlignment="1">
      <alignment horizontal="center" vertical="center"/>
    </xf>
    <xf numFmtId="167" fontId="11" fillId="0" borderId="44" xfId="0" applyNumberFormat="1" applyFont="1" applyBorder="1" applyAlignment="1">
      <alignment horizontal="center" vertical="center"/>
    </xf>
    <xf numFmtId="167" fontId="11" fillId="0" borderId="75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 vertical="center"/>
    </xf>
    <xf numFmtId="43" fontId="11" fillId="0" borderId="3" xfId="1" applyNumberFormat="1" applyFont="1" applyFill="1" applyBorder="1" applyAlignment="1">
      <alignment horizontal="left" vertical="center"/>
    </xf>
    <xf numFmtId="43" fontId="11" fillId="0" borderId="3" xfId="1" applyNumberFormat="1" applyFont="1" applyBorder="1"/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68" xfId="0" applyFont="1" applyFill="1" applyBorder="1" applyAlignment="1">
      <alignment horizontal="left" vertical="center"/>
    </xf>
    <xf numFmtId="167" fontId="11" fillId="0" borderId="69" xfId="0" applyNumberFormat="1" applyFont="1" applyFill="1" applyBorder="1" applyAlignment="1">
      <alignment horizontal="center" vertical="center"/>
    </xf>
    <xf numFmtId="167" fontId="11" fillId="0" borderId="71" xfId="0" applyNumberFormat="1" applyFont="1" applyFill="1" applyBorder="1" applyAlignment="1">
      <alignment horizontal="center" vertical="center"/>
    </xf>
    <xf numFmtId="167" fontId="11" fillId="0" borderId="65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15" fillId="0" borderId="6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left" vertical="center"/>
    </xf>
    <xf numFmtId="0" fontId="11" fillId="0" borderId="8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7" fontId="15" fillId="0" borderId="43" xfId="0" applyNumberFormat="1" applyFont="1" applyBorder="1" applyAlignment="1">
      <alignment horizontal="center" vertical="center"/>
    </xf>
    <xf numFmtId="167" fontId="15" fillId="0" borderId="44" xfId="0" applyNumberFormat="1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67" fontId="11" fillId="0" borderId="73" xfId="0" applyNumberFormat="1" applyFont="1" applyFill="1" applyBorder="1" applyAlignment="1">
      <alignment horizontal="center" vertical="center"/>
    </xf>
    <xf numFmtId="167" fontId="11" fillId="0" borderId="21" xfId="0" applyNumberFormat="1" applyFont="1" applyBorder="1" applyAlignment="1">
      <alignment horizontal="center" vertical="center"/>
    </xf>
    <xf numFmtId="167" fontId="11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17" xfId="0" applyFont="1" applyBorder="1" applyAlignment="1">
      <alignment horizontal="justify" wrapText="1"/>
    </xf>
    <xf numFmtId="0" fontId="11" fillId="0" borderId="18" xfId="0" applyFont="1" applyBorder="1" applyAlignment="1">
      <alignment horizontal="justify" wrapText="1"/>
    </xf>
    <xf numFmtId="0" fontId="11" fillId="0" borderId="16" xfId="0" applyFont="1" applyBorder="1" applyAlignment="1">
      <alignment horizontal="justify" wrapText="1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8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72" xfId="0" applyFont="1" applyBorder="1" applyAlignment="1">
      <alignment horizontal="justify" vertical="center" wrapText="1"/>
    </xf>
    <xf numFmtId="0" fontId="15" fillId="0" borderId="68" xfId="0" applyFont="1" applyBorder="1" applyAlignment="1">
      <alignment horizontal="justify" vertical="center" wrapText="1"/>
    </xf>
    <xf numFmtId="0" fontId="15" fillId="0" borderId="73" xfId="0" applyFont="1" applyBorder="1" applyAlignment="1">
      <alignment horizontal="justify" vertical="center" wrapText="1"/>
    </xf>
    <xf numFmtId="0" fontId="15" fillId="0" borderId="88" xfId="0" applyFont="1" applyBorder="1" applyAlignment="1">
      <alignment horizontal="justify" vertical="center" wrapText="1"/>
    </xf>
    <xf numFmtId="0" fontId="15" fillId="0" borderId="76" xfId="0" applyFont="1" applyBorder="1" applyAlignment="1">
      <alignment horizontal="justify" vertical="center" wrapText="1"/>
    </xf>
    <xf numFmtId="0" fontId="15" fillId="0" borderId="51" xfId="0" applyFont="1" applyBorder="1" applyAlignment="1">
      <alignment horizontal="justify" vertical="center" wrapText="1"/>
    </xf>
    <xf numFmtId="8" fontId="11" fillId="0" borderId="39" xfId="2" applyNumberFormat="1" applyFont="1" applyBorder="1" applyAlignment="1">
      <alignment horizontal="center" vertical="center"/>
    </xf>
    <xf numFmtId="8" fontId="11" fillId="0" borderId="89" xfId="2" applyNumberFormat="1" applyFont="1" applyBorder="1" applyAlignment="1">
      <alignment horizontal="center" vertical="center"/>
    </xf>
    <xf numFmtId="8" fontId="11" fillId="0" borderId="86" xfId="2" applyNumberFormat="1" applyFont="1" applyBorder="1" applyAlignment="1">
      <alignment horizontal="center" vertical="center"/>
    </xf>
    <xf numFmtId="8" fontId="11" fillId="0" borderId="51" xfId="2" applyNumberFormat="1" applyFont="1" applyBorder="1" applyAlignment="1">
      <alignment horizontal="center" vertical="center"/>
    </xf>
    <xf numFmtId="0" fontId="15" fillId="0" borderId="81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5" fillId="0" borderId="81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8" fontId="11" fillId="0" borderId="78" xfId="2" applyNumberFormat="1" applyFont="1" applyBorder="1" applyAlignment="1">
      <alignment horizontal="center" vertical="center"/>
    </xf>
    <xf numFmtId="8" fontId="11" fillId="0" borderId="21" xfId="2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0" borderId="7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64" xfId="0" applyFont="1" applyBorder="1"/>
    <xf numFmtId="8" fontId="11" fillId="0" borderId="39" xfId="1" applyNumberFormat="1" applyFont="1" applyBorder="1" applyAlignment="1">
      <alignment horizontal="center" vertical="center"/>
    </xf>
    <xf numFmtId="8" fontId="11" fillId="0" borderId="89" xfId="1" applyNumberFormat="1" applyFont="1" applyBorder="1" applyAlignment="1">
      <alignment horizontal="center" vertical="center"/>
    </xf>
    <xf numFmtId="8" fontId="11" fillId="0" borderId="86" xfId="1" applyNumberFormat="1" applyFont="1" applyBorder="1" applyAlignment="1">
      <alignment horizontal="center" vertical="center"/>
    </xf>
    <xf numFmtId="8" fontId="11" fillId="0" borderId="51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86" xfId="0" applyFont="1" applyBorder="1" applyAlignment="1">
      <alignment vertical="center" wrapText="1"/>
    </xf>
    <xf numFmtId="0" fontId="11" fillId="0" borderId="87" xfId="0" applyFont="1" applyBorder="1" applyAlignment="1">
      <alignment vertical="center" wrapText="1"/>
    </xf>
    <xf numFmtId="49" fontId="11" fillId="0" borderId="78" xfId="0" applyNumberFormat="1" applyFont="1" applyBorder="1" applyAlignment="1">
      <alignment horizontal="justify"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11" fillId="0" borderId="79" xfId="0" applyNumberFormat="1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/>
    </xf>
    <xf numFmtId="38" fontId="11" fillId="0" borderId="3" xfId="0" applyNumberFormat="1" applyFont="1" applyFill="1" applyBorder="1" applyAlignment="1">
      <alignment horizontal="left"/>
    </xf>
    <xf numFmtId="38" fontId="11" fillId="0" borderId="81" xfId="0" applyNumberFormat="1" applyFont="1" applyFill="1" applyBorder="1" applyAlignment="1"/>
    <xf numFmtId="38" fontId="11" fillId="0" borderId="77" xfId="0" applyNumberFormat="1" applyFont="1" applyFill="1" applyBorder="1" applyAlignment="1"/>
    <xf numFmtId="38" fontId="11" fillId="0" borderId="15" xfId="0" applyNumberFormat="1" applyFont="1" applyFill="1" applyBorder="1" applyAlignment="1"/>
    <xf numFmtId="38" fontId="11" fillId="0" borderId="3" xfId="0" applyNumberFormat="1" applyFont="1" applyFill="1" applyBorder="1" applyAlignment="1"/>
    <xf numFmtId="0" fontId="13" fillId="0" borderId="39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1" fillId="0" borderId="3" xfId="0" applyFont="1" applyFill="1" applyBorder="1" applyAlignment="1"/>
    <xf numFmtId="0" fontId="15" fillId="0" borderId="3" xfId="0" applyFont="1" applyFill="1" applyBorder="1" applyAlignment="1">
      <alignment horizontal="center"/>
    </xf>
    <xf numFmtId="38" fontId="11" fillId="0" borderId="81" xfId="0" applyNumberFormat="1" applyFont="1" applyFill="1" applyBorder="1" applyAlignment="1">
      <alignment horizontal="left"/>
    </xf>
    <xf numFmtId="38" fontId="11" fillId="0" borderId="77" xfId="0" applyNumberFormat="1" applyFont="1" applyFill="1" applyBorder="1" applyAlignment="1">
      <alignment horizontal="left"/>
    </xf>
    <xf numFmtId="38" fontId="11" fillId="0" borderId="15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5" fillId="2" borderId="7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7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8" fontId="15" fillId="2" borderId="81" xfId="0" applyNumberFormat="1" applyFont="1" applyFill="1" applyBorder="1" applyAlignment="1">
      <alignment horizontal="center" vertical="center"/>
    </xf>
    <xf numFmtId="38" fontId="15" fillId="2" borderId="15" xfId="0" applyNumberFormat="1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left"/>
    </xf>
    <xf numFmtId="0" fontId="11" fillId="0" borderId="77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4" fillId="0" borderId="81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9" fontId="11" fillId="0" borderId="40" xfId="0" applyNumberFormat="1" applyFont="1" applyBorder="1" applyAlignment="1">
      <alignment horizontal="justify" vertical="center" wrapText="1"/>
    </xf>
    <xf numFmtId="49" fontId="11" fillId="0" borderId="37" xfId="0" applyNumberFormat="1" applyFont="1" applyBorder="1" applyAlignment="1">
      <alignment horizontal="justify" vertical="center" wrapText="1"/>
    </xf>
    <xf numFmtId="49" fontId="11" fillId="0" borderId="38" xfId="0" applyNumberFormat="1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9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0" fillId="0" borderId="0" xfId="0" applyFont="1" applyAlignment="1">
      <alignment horizontal="justify" vertical="top" wrapTex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center"/>
    </xf>
    <xf numFmtId="4" fontId="11" fillId="0" borderId="100" xfId="0" applyNumberFormat="1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4" fontId="11" fillId="0" borderId="102" xfId="0" applyNumberFormat="1" applyFont="1" applyBorder="1" applyAlignment="1">
      <alignment horizontal="center"/>
    </xf>
    <xf numFmtId="4" fontId="11" fillId="0" borderId="103" xfId="0" applyNumberFormat="1" applyFont="1" applyBorder="1" applyAlignment="1">
      <alignment horizontal="center"/>
    </xf>
    <xf numFmtId="4" fontId="11" fillId="0" borderId="104" xfId="0" applyNumberFormat="1" applyFont="1" applyBorder="1" applyAlignment="1">
      <alignment horizontal="center"/>
    </xf>
    <xf numFmtId="2" fontId="11" fillId="0" borderId="102" xfId="0" applyNumberFormat="1" applyFont="1" applyBorder="1" applyAlignment="1">
      <alignment horizontal="center"/>
    </xf>
    <xf numFmtId="2" fontId="11" fillId="0" borderId="105" xfId="0" applyNumberFormat="1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0" fontId="11" fillId="0" borderId="107" xfId="0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39" fontId="11" fillId="0" borderId="97" xfId="0" applyNumberFormat="1" applyFont="1" applyBorder="1" applyAlignment="1">
      <alignment horizontal="center"/>
    </xf>
    <xf numFmtId="39" fontId="11" fillId="0" borderId="41" xfId="0" applyNumberFormat="1" applyFont="1" applyBorder="1" applyAlignment="1">
      <alignment horizontal="center"/>
    </xf>
    <xf numFmtId="39" fontId="11" fillId="0" borderId="109" xfId="0" applyNumberFormat="1" applyFont="1" applyBorder="1" applyAlignment="1">
      <alignment horizontal="center"/>
    </xf>
    <xf numFmtId="39" fontId="11" fillId="0" borderId="110" xfId="0" applyNumberFormat="1" applyFont="1" applyBorder="1" applyAlignment="1">
      <alignment horizontal="center"/>
    </xf>
    <xf numFmtId="39" fontId="11" fillId="0" borderId="111" xfId="0" applyNumberFormat="1" applyFont="1" applyBorder="1" applyAlignment="1">
      <alignment horizontal="center"/>
    </xf>
    <xf numFmtId="39" fontId="11" fillId="0" borderId="112" xfId="0" applyNumberFormat="1" applyFont="1" applyBorder="1" applyAlignment="1">
      <alignment horizontal="center"/>
    </xf>
    <xf numFmtId="39" fontId="11" fillId="0" borderId="113" xfId="0" applyNumberFormat="1" applyFont="1" applyBorder="1" applyAlignment="1">
      <alignment horizontal="center"/>
    </xf>
    <xf numFmtId="0" fontId="11" fillId="0" borderId="111" xfId="0" applyFont="1" applyFill="1" applyBorder="1" applyAlignment="1">
      <alignment horizontal="center"/>
    </xf>
    <xf numFmtId="0" fontId="11" fillId="0" borderId="114" xfId="0" applyFont="1" applyFill="1" applyBorder="1" applyAlignment="1">
      <alignment horizontal="center"/>
    </xf>
    <xf numFmtId="39" fontId="11" fillId="0" borderId="100" xfId="0" applyNumberFormat="1" applyFont="1" applyBorder="1" applyAlignment="1">
      <alignment horizontal="center"/>
    </xf>
    <xf numFmtId="39" fontId="11" fillId="0" borderId="101" xfId="0" applyNumberFormat="1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39" fontId="11" fillId="0" borderId="115" xfId="0" applyNumberFormat="1" applyFont="1" applyBorder="1" applyAlignment="1">
      <alignment horizontal="center"/>
    </xf>
    <xf numFmtId="39" fontId="11" fillId="0" borderId="116" xfId="0" applyNumberFormat="1" applyFont="1" applyBorder="1" applyAlignment="1">
      <alignment horizontal="center"/>
    </xf>
    <xf numFmtId="39" fontId="11" fillId="0" borderId="117" xfId="0" applyNumberFormat="1" applyFont="1" applyBorder="1" applyAlignment="1">
      <alignment horizontal="center"/>
    </xf>
    <xf numFmtId="2" fontId="11" fillId="0" borderId="98" xfId="0" applyNumberFormat="1" applyFont="1" applyBorder="1" applyAlignment="1">
      <alignment horizontal="center"/>
    </xf>
    <xf numFmtId="2" fontId="11" fillId="0" borderId="11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9" fontId="11" fillId="0" borderId="118" xfId="0" applyNumberFormat="1" applyFont="1" applyBorder="1" applyAlignment="1">
      <alignment horizontal="center"/>
    </xf>
    <xf numFmtId="39" fontId="11" fillId="0" borderId="103" xfId="0" applyNumberFormat="1" applyFont="1" applyBorder="1" applyAlignment="1">
      <alignment horizontal="center"/>
    </xf>
    <xf numFmtId="39" fontId="11" fillId="0" borderId="96" xfId="0" applyNumberFormat="1" applyFont="1" applyBorder="1" applyAlignment="1">
      <alignment horizontal="center"/>
    </xf>
    <xf numFmtId="39" fontId="11" fillId="0" borderId="27" xfId="0" applyNumberFormat="1" applyFont="1" applyBorder="1" applyAlignment="1">
      <alignment horizontal="center"/>
    </xf>
    <xf numFmtId="39" fontId="11" fillId="0" borderId="28" xfId="0" applyNumberFormat="1" applyFont="1" applyBorder="1" applyAlignment="1">
      <alignment horizontal="center"/>
    </xf>
    <xf numFmtId="39" fontId="11" fillId="0" borderId="95" xfId="0" applyNumberFormat="1" applyFont="1" applyBorder="1" applyAlignment="1">
      <alignment horizontal="center"/>
    </xf>
    <xf numFmtId="0" fontId="11" fillId="0" borderId="103" xfId="0" applyFont="1" applyBorder="1"/>
    <xf numFmtId="0" fontId="11" fillId="0" borderId="96" xfId="0" applyFont="1" applyBorder="1"/>
    <xf numFmtId="2" fontId="11" fillId="0" borderId="95" xfId="0" applyNumberFormat="1" applyFont="1" applyBorder="1" applyAlignment="1">
      <alignment horizontal="center"/>
    </xf>
    <xf numFmtId="2" fontId="11" fillId="0" borderId="95" xfId="0" applyNumberFormat="1" applyFont="1" applyFill="1" applyBorder="1" applyAlignment="1">
      <alignment horizontal="center"/>
    </xf>
    <xf numFmtId="2" fontId="11" fillId="0" borderId="105" xfId="0" applyNumberFormat="1" applyFont="1" applyFill="1" applyBorder="1" applyAlignment="1">
      <alignment horizontal="center"/>
    </xf>
    <xf numFmtId="39" fontId="11" fillId="0" borderId="29" xfId="0" applyNumberFormat="1" applyFont="1" applyBorder="1" applyAlignment="1">
      <alignment horizontal="center"/>
    </xf>
    <xf numFmtId="39" fontId="11" fillId="0" borderId="30" xfId="0" applyNumberFormat="1" applyFont="1" applyBorder="1" applyAlignment="1">
      <alignment horizontal="center"/>
    </xf>
    <xf numFmtId="4" fontId="11" fillId="0" borderId="95" xfId="0" applyNumberFormat="1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11" fillId="0" borderId="16" xfId="0" applyFont="1" applyBorder="1"/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11" fillId="0" borderId="121" xfId="0" applyFont="1" applyBorder="1" applyAlignment="1">
      <alignment horizontal="center"/>
    </xf>
    <xf numFmtId="0" fontId="11" fillId="0" borderId="122" xfId="0" applyFont="1" applyBorder="1" applyAlignment="1">
      <alignment horizontal="center"/>
    </xf>
    <xf numFmtId="0" fontId="11" fillId="0" borderId="123" xfId="0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39" fontId="11" fillId="0" borderId="17" xfId="0" applyNumberFormat="1" applyFont="1" applyBorder="1" applyAlignment="1">
      <alignment horizontal="center"/>
    </xf>
    <xf numFmtId="39" fontId="11" fillId="0" borderId="18" xfId="0" applyNumberFormat="1" applyFont="1" applyBorder="1" applyAlignment="1">
      <alignment horizontal="center"/>
    </xf>
    <xf numFmtId="39" fontId="11" fillId="0" borderId="16" xfId="0" applyNumberFormat="1" applyFont="1" applyBorder="1" applyAlignment="1">
      <alignment horizontal="center"/>
    </xf>
    <xf numFmtId="0" fontId="11" fillId="0" borderId="124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" fillId="0" borderId="0" xfId="0" applyFont="1" applyBorder="1" applyAlignment="1"/>
    <xf numFmtId="2" fontId="11" fillId="0" borderId="115" xfId="0" applyNumberFormat="1" applyFont="1" applyBorder="1" applyAlignment="1">
      <alignment horizontal="center"/>
    </xf>
    <xf numFmtId="2" fontId="11" fillId="0" borderId="125" xfId="0" applyNumberFormat="1" applyFont="1" applyBorder="1" applyAlignment="1">
      <alignment horizontal="center"/>
    </xf>
    <xf numFmtId="0" fontId="15" fillId="0" borderId="10" xfId="6" applyFont="1" applyFill="1" applyBorder="1" applyAlignment="1">
      <alignment horizontal="center" vertical="center" wrapText="1"/>
    </xf>
    <xf numFmtId="0" fontId="15" fillId="0" borderId="71" xfId="6" applyFont="1" applyFill="1" applyBorder="1" applyAlignment="1">
      <alignment horizontal="center" vertical="center" wrapText="1"/>
    </xf>
    <xf numFmtId="0" fontId="11" fillId="0" borderId="126" xfId="6" applyFont="1" applyFill="1" applyBorder="1" applyAlignment="1">
      <alignment horizontal="center"/>
    </xf>
    <xf numFmtId="0" fontId="11" fillId="0" borderId="77" xfId="6" applyFont="1" applyFill="1" applyBorder="1" applyAlignment="1">
      <alignment horizontal="center"/>
    </xf>
    <xf numFmtId="0" fontId="11" fillId="0" borderId="90" xfId="6" applyFont="1" applyFill="1" applyBorder="1" applyAlignment="1">
      <alignment horizontal="center"/>
    </xf>
    <xf numFmtId="0" fontId="15" fillId="0" borderId="25" xfId="6" applyFont="1" applyBorder="1" applyAlignment="1">
      <alignment horizontal="center"/>
    </xf>
    <xf numFmtId="0" fontId="15" fillId="0" borderId="26" xfId="6" applyFont="1" applyBorder="1" applyAlignment="1">
      <alignment horizontal="center"/>
    </xf>
    <xf numFmtId="0" fontId="15" fillId="0" borderId="57" xfId="6" applyFont="1" applyBorder="1" applyAlignment="1">
      <alignment horizontal="center"/>
    </xf>
    <xf numFmtId="0" fontId="15" fillId="0" borderId="93" xfId="6" applyFont="1" applyBorder="1" applyAlignment="1">
      <alignment horizontal="center" vertical="center"/>
    </xf>
    <xf numFmtId="0" fontId="15" fillId="0" borderId="42" xfId="6" applyFont="1" applyBorder="1" applyAlignment="1">
      <alignment horizontal="center" vertical="center"/>
    </xf>
    <xf numFmtId="0" fontId="15" fillId="0" borderId="55" xfId="6" applyFont="1" applyBorder="1" applyAlignment="1">
      <alignment horizontal="center" vertical="center"/>
    </xf>
    <xf numFmtId="0" fontId="15" fillId="0" borderId="25" xfId="6" applyFont="1" applyFill="1" applyBorder="1" applyAlignment="1">
      <alignment horizontal="center" vertical="center" textRotation="90"/>
    </xf>
    <xf numFmtId="0" fontId="15" fillId="0" borderId="29" xfId="6" applyFont="1" applyFill="1" applyBorder="1" applyAlignment="1">
      <alignment horizontal="center" vertical="center" textRotation="90"/>
    </xf>
    <xf numFmtId="0" fontId="15" fillId="0" borderId="93" xfId="6" applyFont="1" applyFill="1" applyBorder="1" applyAlignment="1">
      <alignment horizontal="center" vertical="center" textRotation="90"/>
    </xf>
    <xf numFmtId="0" fontId="15" fillId="0" borderId="26" xfId="6" applyFont="1" applyFill="1" applyBorder="1" applyAlignment="1">
      <alignment horizontal="center" vertical="center" textRotation="90"/>
    </xf>
    <xf numFmtId="0" fontId="15" fillId="0" borderId="30" xfId="6" applyFont="1" applyFill="1" applyBorder="1" applyAlignment="1">
      <alignment horizontal="center" vertical="center" textRotation="90"/>
    </xf>
    <xf numFmtId="0" fontId="15" fillId="0" borderId="42" xfId="6" applyFont="1" applyFill="1" applyBorder="1" applyAlignment="1">
      <alignment horizontal="center" vertical="center" textRotation="90"/>
    </xf>
    <xf numFmtId="0" fontId="15" fillId="0" borderId="67" xfId="6" applyFont="1" applyFill="1" applyBorder="1" applyAlignment="1">
      <alignment horizontal="center" vertical="center" wrapText="1"/>
    </xf>
    <xf numFmtId="0" fontId="15" fillId="0" borderId="68" xfId="6" applyFont="1" applyFill="1" applyBorder="1" applyAlignment="1">
      <alignment horizontal="center" vertical="center" wrapText="1"/>
    </xf>
    <xf numFmtId="0" fontId="15" fillId="0" borderId="73" xfId="6" applyFont="1" applyFill="1" applyBorder="1" applyAlignment="1">
      <alignment horizontal="center" vertical="center" wrapText="1"/>
    </xf>
    <xf numFmtId="0" fontId="11" fillId="0" borderId="88" xfId="6" applyFont="1" applyBorder="1" applyAlignment="1">
      <alignment horizontal="left" vertical="top"/>
    </xf>
    <xf numFmtId="0" fontId="11" fillId="0" borderId="76" xfId="6" applyFont="1" applyBorder="1" applyAlignment="1">
      <alignment horizontal="left" vertical="top"/>
    </xf>
    <xf numFmtId="0" fontId="11" fillId="0" borderId="51" xfId="6" applyFont="1" applyBorder="1" applyAlignment="1">
      <alignment horizontal="left" vertical="top"/>
    </xf>
    <xf numFmtId="0" fontId="11" fillId="0" borderId="72" xfId="6" applyFont="1" applyFill="1" applyBorder="1" applyAlignment="1">
      <alignment horizontal="justify" vertical="center" wrapText="1"/>
    </xf>
    <xf numFmtId="0" fontId="15" fillId="0" borderId="68" xfId="6" applyFont="1" applyFill="1" applyBorder="1" applyAlignment="1">
      <alignment horizontal="justify" vertical="center" wrapText="1"/>
    </xf>
    <xf numFmtId="0" fontId="15" fillId="0" borderId="73" xfId="6" applyFont="1" applyFill="1" applyBorder="1" applyAlignment="1">
      <alignment horizontal="justify" vertical="center" wrapText="1"/>
    </xf>
    <xf numFmtId="0" fontId="11" fillId="0" borderId="20" xfId="6" applyFont="1" applyFill="1" applyBorder="1" applyAlignment="1">
      <alignment horizontal="justify" vertical="center" wrapText="1"/>
    </xf>
    <xf numFmtId="0" fontId="11" fillId="0" borderId="0" xfId="6" applyFont="1" applyFill="1" applyBorder="1" applyAlignment="1">
      <alignment horizontal="justify" vertical="center" wrapText="1"/>
    </xf>
    <xf numFmtId="0" fontId="11" fillId="0" borderId="21" xfId="6" applyFont="1" applyFill="1" applyBorder="1" applyAlignment="1">
      <alignment horizontal="justify" vertical="center" wrapText="1"/>
    </xf>
    <xf numFmtId="0" fontId="15" fillId="0" borderId="86" xfId="6" applyFont="1" applyFill="1" applyBorder="1" applyAlignment="1">
      <alignment horizontal="center" vertical="center" wrapText="1"/>
    </xf>
    <xf numFmtId="0" fontId="15" fillId="0" borderId="76" xfId="6" applyFont="1" applyFill="1" applyBorder="1" applyAlignment="1">
      <alignment horizontal="center" vertical="center" wrapText="1"/>
    </xf>
    <xf numFmtId="0" fontId="15" fillId="0" borderId="51" xfId="6" applyFont="1" applyFill="1" applyBorder="1" applyAlignment="1">
      <alignment horizontal="center" vertical="center" wrapText="1"/>
    </xf>
    <xf numFmtId="0" fontId="15" fillId="0" borderId="22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5" fillId="0" borderId="25" xfId="6" applyFont="1" applyBorder="1" applyAlignment="1">
      <alignment horizontal="center" vertical="center"/>
    </xf>
    <xf numFmtId="0" fontId="15" fillId="0" borderId="26" xfId="6" applyFont="1" applyBorder="1" applyAlignment="1">
      <alignment horizontal="center" vertical="center"/>
    </xf>
    <xf numFmtId="0" fontId="15" fillId="0" borderId="57" xfId="6" applyFont="1" applyBorder="1" applyAlignment="1">
      <alignment horizontal="center" vertical="center"/>
    </xf>
    <xf numFmtId="0" fontId="15" fillId="0" borderId="70" xfId="6" applyFont="1" applyFill="1" applyBorder="1" applyAlignment="1" applyProtection="1">
      <alignment horizontal="center" vertical="center"/>
    </xf>
    <xf numFmtId="0" fontId="15" fillId="0" borderId="10" xfId="6" applyFont="1" applyFill="1" applyBorder="1" applyAlignment="1" applyProtection="1">
      <alignment horizontal="center" vertical="center"/>
    </xf>
    <xf numFmtId="0" fontId="15" fillId="0" borderId="71" xfId="6" applyFont="1" applyFill="1" applyBorder="1" applyAlignment="1" applyProtection="1">
      <alignment horizontal="center" vertical="center"/>
    </xf>
    <xf numFmtId="0" fontId="11" fillId="0" borderId="70" xfId="6" applyFont="1" applyFill="1" applyBorder="1" applyAlignment="1">
      <alignment horizontal="center"/>
    </xf>
    <xf numFmtId="0" fontId="11" fillId="0" borderId="10" xfId="6" applyFont="1" applyFill="1" applyBorder="1" applyAlignment="1">
      <alignment horizontal="center"/>
    </xf>
    <xf numFmtId="0" fontId="11" fillId="0" borderId="71" xfId="6" applyFont="1" applyFill="1" applyBorder="1" applyAlignment="1">
      <alignment horizontal="center"/>
    </xf>
    <xf numFmtId="49" fontId="15" fillId="0" borderId="22" xfId="6" applyNumberFormat="1" applyFont="1" applyFill="1" applyBorder="1" applyAlignment="1">
      <alignment horizontal="center" vertical="center" wrapText="1"/>
    </xf>
    <xf numFmtId="49" fontId="11" fillId="0" borderId="2" xfId="6" applyNumberFormat="1" applyFont="1" applyFill="1" applyBorder="1" applyAlignment="1">
      <alignment horizontal="center" vertical="center" wrapText="1"/>
    </xf>
    <xf numFmtId="0" fontId="11" fillId="0" borderId="70" xfId="6" applyFont="1" applyFill="1" applyBorder="1"/>
    <xf numFmtId="0" fontId="11" fillId="0" borderId="10" xfId="6" applyFont="1" applyFill="1" applyBorder="1"/>
    <xf numFmtId="0" fontId="11" fillId="0" borderId="71" xfId="6" applyFont="1" applyFill="1" applyBorder="1"/>
    <xf numFmtId="0" fontId="11" fillId="0" borderId="88" xfId="6" applyFont="1" applyBorder="1" applyAlignment="1">
      <alignment horizontal="left"/>
    </xf>
    <xf numFmtId="0" fontId="11" fillId="0" borderId="76" xfId="6" applyFont="1" applyBorder="1" applyAlignment="1">
      <alignment horizontal="left"/>
    </xf>
    <xf numFmtId="0" fontId="11" fillId="0" borderId="51" xfId="6" applyFont="1" applyBorder="1" applyAlignment="1">
      <alignment horizontal="left"/>
    </xf>
    <xf numFmtId="0" fontId="11" fillId="0" borderId="20" xfId="6" applyFont="1" applyFill="1" applyBorder="1" applyAlignment="1">
      <alignment horizontal="justify" vertical="justify" wrapText="1"/>
    </xf>
    <xf numFmtId="0" fontId="11" fillId="0" borderId="0" xfId="6" applyFont="1" applyFill="1" applyBorder="1" applyAlignment="1">
      <alignment horizontal="justify" vertical="justify" wrapText="1"/>
    </xf>
    <xf numFmtId="0" fontId="11" fillId="0" borderId="21" xfId="6" applyFont="1" applyFill="1" applyBorder="1" applyAlignment="1">
      <alignment horizontal="justify" vertical="justify" wrapText="1"/>
    </xf>
    <xf numFmtId="0" fontId="11" fillId="0" borderId="20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left"/>
    </xf>
    <xf numFmtId="0" fontId="11" fillId="0" borderId="21" xfId="6" applyFont="1" applyFill="1" applyBorder="1" applyAlignment="1">
      <alignment horizontal="left"/>
    </xf>
    <xf numFmtId="0" fontId="15" fillId="0" borderId="17" xfId="6" applyFont="1" applyBorder="1" applyAlignment="1">
      <alignment horizontal="center" vertical="center"/>
    </xf>
    <xf numFmtId="0" fontId="15" fillId="0" borderId="18" xfId="6" applyFont="1" applyBorder="1" applyAlignment="1">
      <alignment horizontal="center" vertical="center"/>
    </xf>
    <xf numFmtId="0" fontId="15" fillId="0" borderId="16" xfId="6" applyFont="1" applyBorder="1" applyAlignment="1">
      <alignment horizontal="center" vertical="center"/>
    </xf>
    <xf numFmtId="0" fontId="15" fillId="0" borderId="88" xfId="6" applyFont="1" applyBorder="1" applyAlignment="1">
      <alignment horizontal="center"/>
    </xf>
    <xf numFmtId="0" fontId="15" fillId="0" borderId="76" xfId="6" applyFont="1" applyBorder="1" applyAlignment="1">
      <alignment horizontal="center"/>
    </xf>
    <xf numFmtId="0" fontId="15" fillId="0" borderId="51" xfId="6" applyFont="1" applyBorder="1" applyAlignment="1">
      <alignment horizontal="center"/>
    </xf>
    <xf numFmtId="0" fontId="11" fillId="0" borderId="49" xfId="6" applyFont="1" applyBorder="1" applyAlignment="1">
      <alignment horizontal="center" vertical="center"/>
    </xf>
    <xf numFmtId="0" fontId="11" fillId="0" borderId="50" xfId="6" applyFont="1" applyBorder="1" applyAlignment="1">
      <alignment horizontal="center" vertical="center"/>
    </xf>
    <xf numFmtId="0" fontId="11" fillId="0" borderId="48" xfId="6" applyFont="1" applyBorder="1" applyAlignment="1">
      <alignment horizontal="center" vertical="center"/>
    </xf>
    <xf numFmtId="0" fontId="15" fillId="0" borderId="3" xfId="5" applyFont="1" applyFill="1" applyBorder="1" applyAlignment="1">
      <alignment horizontal="center" vertical="center"/>
    </xf>
    <xf numFmtId="0" fontId="15" fillId="0" borderId="3" xfId="5" applyFont="1" applyFill="1" applyBorder="1" applyAlignment="1">
      <alignment vertical="center"/>
    </xf>
    <xf numFmtId="0" fontId="11" fillId="0" borderId="0" xfId="5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5" fillId="0" borderId="39" xfId="0" applyFont="1" applyBorder="1" applyAlignment="1">
      <alignment horizontal="center"/>
    </xf>
    <xf numFmtId="0" fontId="11" fillId="0" borderId="36" xfId="0" applyFont="1" applyBorder="1" applyAlignment="1"/>
    <xf numFmtId="0" fontId="11" fillId="0" borderId="12" xfId="0" applyFont="1" applyBorder="1" applyAlignment="1"/>
    <xf numFmtId="0" fontId="15" fillId="0" borderId="3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7" fontId="11" fillId="0" borderId="3" xfId="2" applyNumberFormat="1" applyFont="1" applyBorder="1" applyAlignment="1">
      <alignment horizontal="center" vertical="center"/>
    </xf>
    <xf numFmtId="167" fontId="11" fillId="0" borderId="3" xfId="2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0" fontId="11" fillId="0" borderId="40" xfId="0" applyFont="1" applyBorder="1"/>
    <xf numFmtId="0" fontId="11" fillId="0" borderId="8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7" xfId="0" applyFont="1" applyFill="1" applyBorder="1" applyAlignment="1">
      <alignment horizontal="justify" vertical="center" wrapText="1"/>
    </xf>
    <xf numFmtId="167" fontId="11" fillId="0" borderId="15" xfId="2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7" fontId="11" fillId="0" borderId="8" xfId="2" applyNumberFormat="1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77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7" fontId="11" fillId="0" borderId="8" xfId="0" applyNumberFormat="1" applyFont="1" applyFill="1" applyBorder="1" applyAlignment="1">
      <alignment horizontal="center" vertical="center"/>
    </xf>
    <xf numFmtId="165" fontId="11" fillId="0" borderId="77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9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167" fontId="11" fillId="0" borderId="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/>
    <xf numFmtId="0" fontId="11" fillId="0" borderId="9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justify" vertical="center" wrapText="1"/>
    </xf>
    <xf numFmtId="0" fontId="11" fillId="0" borderId="37" xfId="0" applyFont="1" applyFill="1" applyBorder="1" applyAlignment="1">
      <alignment vertical="center"/>
    </xf>
    <xf numFmtId="167" fontId="11" fillId="0" borderId="38" xfId="0" applyNumberFormat="1" applyFont="1" applyBorder="1" applyAlignment="1">
      <alignment vertical="center"/>
    </xf>
    <xf numFmtId="167" fontId="11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167" fontId="11" fillId="0" borderId="9" xfId="0" applyNumberFormat="1" applyFont="1" applyFill="1" applyBorder="1" applyAlignment="1">
      <alignment horizontal="center" vertical="center"/>
    </xf>
    <xf numFmtId="0" fontId="11" fillId="0" borderId="81" xfId="0" applyFont="1" applyBorder="1" applyAlignment="1">
      <alignment horizontal="justify" vertical="center" wrapText="1"/>
    </xf>
    <xf numFmtId="0" fontId="11" fillId="0" borderId="77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3" fillId="0" borderId="81" xfId="0" applyFont="1" applyBorder="1" applyAlignment="1">
      <alignment horizontal="left"/>
    </xf>
    <xf numFmtId="0" fontId="13" fillId="0" borderId="7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</cellXfs>
  <cellStyles count="7">
    <cellStyle name="Millares" xfId="1" builtinId="3"/>
    <cellStyle name="Moneda" xfId="2" builtinId="4"/>
    <cellStyle name="Moneda 2" xfId="3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236"/>
  <sheetViews>
    <sheetView view="pageBreakPreview" topLeftCell="A214" zoomScaleSheetLayoutView="100" workbookViewId="0">
      <selection activeCell="E203" sqref="E203:G204"/>
    </sheetView>
  </sheetViews>
  <sheetFormatPr baseColWidth="10" defaultRowHeight="16.5"/>
  <cols>
    <col min="1" max="1" width="3.140625" style="8" customWidth="1"/>
    <col min="2" max="2" width="15.28515625" style="8" customWidth="1"/>
    <col min="3" max="3" width="14" style="11" customWidth="1"/>
    <col min="4" max="4" width="20.7109375" style="188" customWidth="1"/>
    <col min="5" max="5" width="36.140625" style="8" customWidth="1"/>
    <col min="6" max="6" width="11.42578125" style="8" hidden="1" customWidth="1"/>
    <col min="7" max="7" width="10.28515625" style="8" hidden="1" customWidth="1"/>
    <col min="8" max="8" width="24.5703125" style="8" customWidth="1"/>
    <col min="9" max="16384" width="11.42578125" style="8"/>
  </cols>
  <sheetData>
    <row r="1" spans="2:10" ht="30" customHeight="1">
      <c r="B1" s="639" t="s">
        <v>472</v>
      </c>
      <c r="C1" s="640"/>
      <c r="D1" s="640"/>
      <c r="E1" s="640"/>
      <c r="F1" s="640"/>
      <c r="G1" s="640"/>
      <c r="H1" s="641"/>
    </row>
    <row r="2" spans="2:10" ht="24.95" customHeight="1">
      <c r="B2" s="442" t="s">
        <v>515</v>
      </c>
      <c r="C2" s="442"/>
      <c r="D2" s="442"/>
      <c r="E2" s="442"/>
      <c r="F2" s="442"/>
      <c r="G2" s="442"/>
      <c r="H2" s="442"/>
    </row>
    <row r="3" spans="2:10" ht="24.95" customHeight="1">
      <c r="B3" s="413" t="s">
        <v>421</v>
      </c>
      <c r="C3" s="413"/>
      <c r="D3" s="413"/>
      <c r="E3" s="413"/>
      <c r="F3" s="413"/>
      <c r="G3" s="413"/>
      <c r="H3" s="413"/>
    </row>
    <row r="4" spans="2:10" ht="13.5">
      <c r="B4" s="642" t="s">
        <v>484</v>
      </c>
      <c r="C4" s="642" t="s">
        <v>483</v>
      </c>
      <c r="D4" s="643" t="s">
        <v>2</v>
      </c>
      <c r="E4" s="305" t="s">
        <v>297</v>
      </c>
      <c r="F4" s="305"/>
      <c r="G4" s="305"/>
      <c r="H4" s="413" t="s">
        <v>506</v>
      </c>
    </row>
    <row r="5" spans="2:10" ht="13.5">
      <c r="B5" s="239"/>
      <c r="C5" s="239"/>
      <c r="D5" s="237"/>
      <c r="E5" s="305"/>
      <c r="F5" s="305"/>
      <c r="G5" s="305"/>
      <c r="H5" s="413"/>
    </row>
    <row r="6" spans="2:10" ht="15.75" customHeight="1">
      <c r="B6" s="300">
        <v>1</v>
      </c>
      <c r="C6" s="275">
        <v>991</v>
      </c>
      <c r="D6" s="161" t="s">
        <v>318</v>
      </c>
      <c r="E6" s="111" t="s">
        <v>358</v>
      </c>
      <c r="F6" s="223"/>
      <c r="G6" s="223"/>
      <c r="H6" s="644">
        <v>18</v>
      </c>
      <c r="J6" s="56"/>
    </row>
    <row r="7" spans="2:10" ht="16.5" customHeight="1">
      <c r="B7" s="278"/>
      <c r="C7" s="276"/>
      <c r="D7" s="162" t="s">
        <v>315</v>
      </c>
      <c r="E7" s="234" t="s">
        <v>138</v>
      </c>
      <c r="F7" s="234"/>
      <c r="G7" s="234"/>
      <c r="H7" s="644"/>
    </row>
    <row r="8" spans="2:10" ht="15.75" customHeight="1">
      <c r="B8" s="278"/>
      <c r="C8" s="276"/>
      <c r="D8" s="162" t="s">
        <v>136</v>
      </c>
      <c r="E8" s="234" t="s">
        <v>141</v>
      </c>
      <c r="F8" s="234"/>
      <c r="G8" s="234"/>
      <c r="H8" s="644"/>
    </row>
    <row r="9" spans="2:10" ht="13.5">
      <c r="B9" s="278"/>
      <c r="C9" s="276"/>
      <c r="D9" s="162" t="s">
        <v>314</v>
      </c>
      <c r="E9" s="234" t="s">
        <v>139</v>
      </c>
      <c r="F9" s="234"/>
      <c r="G9" s="234"/>
      <c r="H9" s="644"/>
    </row>
    <row r="10" spans="2:10" ht="13.5">
      <c r="B10" s="648"/>
      <c r="C10" s="649"/>
      <c r="D10" s="649"/>
      <c r="E10" s="649"/>
      <c r="F10" s="649"/>
      <c r="G10" s="649"/>
      <c r="H10" s="650"/>
    </row>
    <row r="11" spans="2:10" ht="15" customHeight="1">
      <c r="B11" s="278">
        <v>2</v>
      </c>
      <c r="C11" s="278">
        <v>991</v>
      </c>
      <c r="D11" s="162">
        <v>36</v>
      </c>
      <c r="E11" s="234" t="s">
        <v>137</v>
      </c>
      <c r="F11" s="234"/>
      <c r="G11" s="234"/>
      <c r="H11" s="645">
        <v>24</v>
      </c>
    </row>
    <row r="12" spans="2:10" ht="15" customHeight="1">
      <c r="B12" s="278"/>
      <c r="C12" s="278"/>
      <c r="D12" s="162">
        <v>29</v>
      </c>
      <c r="E12" s="234" t="s">
        <v>140</v>
      </c>
      <c r="F12" s="234"/>
      <c r="G12" s="234"/>
      <c r="H12" s="645"/>
    </row>
    <row r="13" spans="2:10" ht="15" customHeight="1">
      <c r="B13" s="278"/>
      <c r="C13" s="278"/>
      <c r="D13" s="162">
        <v>30</v>
      </c>
      <c r="E13" s="234" t="s">
        <v>422</v>
      </c>
      <c r="F13" s="234"/>
      <c r="G13" s="234"/>
      <c r="H13" s="645"/>
    </row>
    <row r="14" spans="2:10" ht="15" customHeight="1">
      <c r="B14" s="278"/>
      <c r="C14" s="278"/>
      <c r="D14" s="162">
        <v>20</v>
      </c>
      <c r="E14" s="234" t="s">
        <v>359</v>
      </c>
      <c r="F14" s="234"/>
      <c r="G14" s="234"/>
      <c r="H14" s="645"/>
    </row>
    <row r="15" spans="2:10" ht="15" customHeight="1">
      <c r="B15" s="278"/>
      <c r="C15" s="278"/>
      <c r="D15" s="162">
        <v>35</v>
      </c>
      <c r="E15" s="234" t="s">
        <v>423</v>
      </c>
      <c r="F15" s="234"/>
      <c r="G15" s="234"/>
      <c r="H15" s="645"/>
    </row>
    <row r="16" spans="2:10" ht="13.5">
      <c r="B16" s="651"/>
      <c r="C16" s="652"/>
      <c r="D16" s="653"/>
      <c r="E16" s="225"/>
      <c r="F16" s="225"/>
      <c r="G16" s="225"/>
      <c r="H16" s="654"/>
    </row>
    <row r="17" spans="1:8" ht="13.5">
      <c r="B17" s="655">
        <v>3</v>
      </c>
      <c r="C17" s="655">
        <v>991</v>
      </c>
      <c r="D17" s="166">
        <v>15</v>
      </c>
      <c r="E17" s="20" t="s">
        <v>331</v>
      </c>
      <c r="F17" s="20"/>
      <c r="G17" s="20"/>
      <c r="H17" s="656">
        <v>30</v>
      </c>
    </row>
    <row r="18" spans="1:8" ht="13.5">
      <c r="A18" s="657"/>
      <c r="B18" s="658"/>
      <c r="C18" s="658"/>
      <c r="D18" s="658"/>
      <c r="E18" s="658"/>
      <c r="F18" s="658"/>
      <c r="G18" s="658"/>
      <c r="H18" s="659"/>
    </row>
    <row r="19" spans="1:8" ht="15.75" customHeight="1">
      <c r="B19" s="278">
        <v>4</v>
      </c>
      <c r="C19" s="278">
        <v>991</v>
      </c>
      <c r="D19" s="162" t="s">
        <v>330</v>
      </c>
      <c r="E19" s="234" t="s">
        <v>424</v>
      </c>
      <c r="F19" s="234"/>
      <c r="G19" s="234"/>
      <c r="H19" s="646">
        <v>36</v>
      </c>
    </row>
    <row r="20" spans="1:8" ht="15" customHeight="1">
      <c r="B20" s="278"/>
      <c r="C20" s="278"/>
      <c r="D20" s="161">
        <v>9</v>
      </c>
      <c r="E20" s="16" t="s">
        <v>311</v>
      </c>
      <c r="F20" s="220"/>
      <c r="G20" s="220"/>
      <c r="H20" s="646"/>
    </row>
    <row r="21" spans="1:8" ht="13.5" customHeight="1">
      <c r="B21" s="278"/>
      <c r="C21" s="278"/>
      <c r="D21" s="162">
        <v>6</v>
      </c>
      <c r="E21" s="279" t="s">
        <v>425</v>
      </c>
      <c r="F21" s="279"/>
      <c r="G21" s="279"/>
      <c r="H21" s="646"/>
    </row>
    <row r="22" spans="1:8" ht="13.5" customHeight="1">
      <c r="B22" s="278"/>
      <c r="C22" s="278"/>
      <c r="D22" s="162">
        <v>28</v>
      </c>
      <c r="E22" s="234" t="s">
        <v>142</v>
      </c>
      <c r="F22" s="234"/>
      <c r="G22" s="234"/>
      <c r="H22" s="646"/>
    </row>
    <row r="23" spans="1:8" ht="18" customHeight="1">
      <c r="B23" s="278"/>
      <c r="C23" s="292">
        <v>31</v>
      </c>
      <c r="D23" s="162" t="s">
        <v>150</v>
      </c>
      <c r="E23" s="234" t="s">
        <v>360</v>
      </c>
      <c r="F23" s="234"/>
      <c r="G23" s="234"/>
      <c r="H23" s="646"/>
    </row>
    <row r="24" spans="1:8" ht="27">
      <c r="B24" s="278"/>
      <c r="C24" s="292"/>
      <c r="D24" s="162" t="s">
        <v>151</v>
      </c>
      <c r="E24" s="234" t="s">
        <v>152</v>
      </c>
      <c r="F24" s="234"/>
      <c r="G24" s="234"/>
      <c r="H24" s="646"/>
    </row>
    <row r="25" spans="1:8" ht="15.75" customHeight="1">
      <c r="B25" s="278"/>
      <c r="C25" s="292">
        <v>37</v>
      </c>
      <c r="D25" s="162">
        <v>10</v>
      </c>
      <c r="E25" s="234" t="s">
        <v>154</v>
      </c>
      <c r="F25" s="234"/>
      <c r="G25" s="234"/>
      <c r="H25" s="646"/>
    </row>
    <row r="26" spans="1:8" ht="54">
      <c r="B26" s="278"/>
      <c r="C26" s="292"/>
      <c r="D26" s="162" t="s">
        <v>156</v>
      </c>
      <c r="E26" s="234" t="s">
        <v>155</v>
      </c>
      <c r="F26" s="234"/>
      <c r="G26" s="234"/>
      <c r="H26" s="646"/>
    </row>
    <row r="27" spans="1:8" ht="16.5" customHeight="1">
      <c r="B27" s="278"/>
      <c r="C27" s="43">
        <v>41</v>
      </c>
      <c r="D27" s="162" t="s">
        <v>144</v>
      </c>
      <c r="E27" s="234" t="s">
        <v>143</v>
      </c>
      <c r="F27" s="234"/>
      <c r="G27" s="234"/>
      <c r="H27" s="646"/>
    </row>
    <row r="28" spans="1:8" ht="13.5">
      <c r="B28" s="651"/>
      <c r="C28" s="652"/>
      <c r="D28" s="660"/>
      <c r="E28" s="652"/>
      <c r="F28" s="652"/>
      <c r="G28" s="652"/>
      <c r="H28" s="661"/>
    </row>
    <row r="29" spans="1:8" ht="15.75" customHeight="1">
      <c r="B29" s="278">
        <v>5</v>
      </c>
      <c r="C29" s="662">
        <v>991</v>
      </c>
      <c r="D29" s="162" t="s">
        <v>336</v>
      </c>
      <c r="E29" s="234" t="s">
        <v>145</v>
      </c>
      <c r="F29" s="234"/>
      <c r="G29" s="234"/>
      <c r="H29" s="646">
        <v>42</v>
      </c>
    </row>
    <row r="30" spans="1:8" ht="15.75" customHeight="1">
      <c r="B30" s="278"/>
      <c r="C30" s="281"/>
      <c r="D30" s="162">
        <v>13</v>
      </c>
      <c r="E30" s="234" t="s">
        <v>146</v>
      </c>
      <c r="F30" s="234"/>
      <c r="G30" s="234"/>
      <c r="H30" s="646"/>
    </row>
    <row r="31" spans="1:8" ht="15.75" customHeight="1">
      <c r="B31" s="278"/>
      <c r="C31" s="281"/>
      <c r="D31" s="162">
        <v>8</v>
      </c>
      <c r="E31" s="234" t="s">
        <v>361</v>
      </c>
      <c r="F31" s="234"/>
      <c r="G31" s="234"/>
      <c r="H31" s="646"/>
    </row>
    <row r="32" spans="1:8" ht="15.75" customHeight="1">
      <c r="B32" s="278"/>
      <c r="C32" s="281"/>
      <c r="D32" s="162" t="s">
        <v>317</v>
      </c>
      <c r="E32" s="234" t="s">
        <v>147</v>
      </c>
      <c r="F32" s="234"/>
      <c r="G32" s="234"/>
      <c r="H32" s="646"/>
    </row>
    <row r="33" spans="2:8" ht="15.75" customHeight="1">
      <c r="B33" s="278"/>
      <c r="C33" s="281"/>
      <c r="D33" s="162">
        <v>27</v>
      </c>
      <c r="E33" s="220" t="s">
        <v>319</v>
      </c>
      <c r="F33" s="220"/>
      <c r="G33" s="220"/>
      <c r="H33" s="646"/>
    </row>
    <row r="34" spans="2:8" ht="15.75" customHeight="1">
      <c r="B34" s="278"/>
      <c r="C34" s="275"/>
      <c r="D34" s="162">
        <v>16</v>
      </c>
      <c r="E34" s="234" t="s">
        <v>148</v>
      </c>
      <c r="F34" s="234"/>
      <c r="G34" s="234"/>
      <c r="H34" s="646"/>
    </row>
    <row r="35" spans="2:8" ht="12" customHeight="1">
      <c r="B35" s="648"/>
      <c r="C35" s="649"/>
      <c r="D35" s="649"/>
      <c r="E35" s="649"/>
      <c r="F35" s="649"/>
      <c r="G35" s="649"/>
      <c r="H35" s="650"/>
    </row>
    <row r="36" spans="2:8" ht="13.5">
      <c r="B36" s="278">
        <v>6</v>
      </c>
      <c r="C36" s="662">
        <v>991</v>
      </c>
      <c r="D36" s="161">
        <v>32</v>
      </c>
      <c r="E36" s="16" t="s">
        <v>320</v>
      </c>
      <c r="F36" s="226"/>
      <c r="G36" s="226"/>
      <c r="H36" s="646">
        <v>48</v>
      </c>
    </row>
    <row r="37" spans="2:8" ht="12.75" customHeight="1">
      <c r="B37" s="278"/>
      <c r="C37" s="281"/>
      <c r="D37" s="162">
        <v>37</v>
      </c>
      <c r="E37" s="234" t="s">
        <v>426</v>
      </c>
      <c r="F37" s="234"/>
      <c r="G37" s="234"/>
      <c r="H37" s="646"/>
    </row>
    <row r="38" spans="2:8" ht="15" customHeight="1">
      <c r="B38" s="278"/>
      <c r="C38" s="281"/>
      <c r="D38" s="162">
        <v>41</v>
      </c>
      <c r="E38" s="234" t="s">
        <v>361</v>
      </c>
      <c r="F38" s="234"/>
      <c r="G38" s="234"/>
      <c r="H38" s="646"/>
    </row>
    <row r="39" spans="2:8" ht="12.75" customHeight="1">
      <c r="B39" s="663"/>
      <c r="C39" s="281"/>
      <c r="D39" s="166">
        <v>42</v>
      </c>
      <c r="E39" s="20" t="s">
        <v>427</v>
      </c>
      <c r="F39" s="20"/>
      <c r="G39" s="20"/>
      <c r="H39" s="664"/>
    </row>
    <row r="40" spans="2:8" ht="12.75" customHeight="1">
      <c r="B40" s="663"/>
      <c r="C40" s="281"/>
      <c r="D40" s="166">
        <v>44</v>
      </c>
      <c r="E40" s="20" t="s">
        <v>333</v>
      </c>
      <c r="F40" s="20"/>
      <c r="G40" s="20"/>
      <c r="H40" s="664"/>
    </row>
    <row r="41" spans="2:8" ht="13.5" customHeight="1">
      <c r="B41" s="278"/>
      <c r="C41" s="275"/>
      <c r="D41" s="162">
        <v>7</v>
      </c>
      <c r="E41" s="296" t="s">
        <v>159</v>
      </c>
      <c r="F41" s="296"/>
      <c r="G41" s="296"/>
      <c r="H41" s="646"/>
    </row>
    <row r="42" spans="2:8" ht="13.5">
      <c r="B42" s="651"/>
      <c r="C42" s="665"/>
      <c r="D42" s="653"/>
      <c r="E42" s="230"/>
      <c r="F42" s="230"/>
      <c r="G42" s="230"/>
      <c r="H42" s="666"/>
    </row>
    <row r="43" spans="2:8" ht="13.5">
      <c r="B43" s="639" t="s">
        <v>472</v>
      </c>
      <c r="C43" s="640"/>
      <c r="D43" s="640"/>
      <c r="E43" s="640"/>
      <c r="F43" s="640"/>
      <c r="G43" s="640"/>
      <c r="H43" s="641"/>
    </row>
    <row r="44" spans="2:8" ht="13.5">
      <c r="B44" s="442" t="s">
        <v>515</v>
      </c>
      <c r="C44" s="442"/>
      <c r="D44" s="442"/>
      <c r="E44" s="442"/>
      <c r="F44" s="442"/>
      <c r="G44" s="442"/>
      <c r="H44" s="442"/>
    </row>
    <row r="45" spans="2:8" ht="18" customHeight="1">
      <c r="B45" s="413" t="s">
        <v>421</v>
      </c>
      <c r="C45" s="413"/>
      <c r="D45" s="413"/>
      <c r="E45" s="413"/>
      <c r="F45" s="413"/>
      <c r="G45" s="413"/>
      <c r="H45" s="413"/>
    </row>
    <row r="46" spans="2:8" ht="18" customHeight="1">
      <c r="B46" s="643" t="s">
        <v>484</v>
      </c>
      <c r="C46" s="643" t="s">
        <v>483</v>
      </c>
      <c r="D46" s="643" t="s">
        <v>2</v>
      </c>
      <c r="E46" s="642" t="s">
        <v>297</v>
      </c>
      <c r="F46" s="667"/>
      <c r="G46" s="668"/>
      <c r="H46" s="358" t="s">
        <v>506</v>
      </c>
    </row>
    <row r="47" spans="2:8" ht="18" customHeight="1">
      <c r="B47" s="237"/>
      <c r="C47" s="237"/>
      <c r="D47" s="237"/>
      <c r="E47" s="239"/>
      <c r="F47" s="240"/>
      <c r="G47" s="241"/>
      <c r="H47" s="669"/>
    </row>
    <row r="48" spans="2:8" ht="27">
      <c r="B48" s="670">
        <v>7</v>
      </c>
      <c r="C48" s="227">
        <v>31</v>
      </c>
      <c r="D48" s="211" t="s">
        <v>321</v>
      </c>
      <c r="E48" s="283" t="s">
        <v>149</v>
      </c>
      <c r="F48" s="283"/>
      <c r="G48" s="283"/>
      <c r="H48" s="671">
        <v>54</v>
      </c>
    </row>
    <row r="49" spans="2:8" ht="27">
      <c r="B49" s="670"/>
      <c r="C49" s="21">
        <v>37</v>
      </c>
      <c r="D49" s="162" t="s">
        <v>322</v>
      </c>
      <c r="E49" s="294" t="s">
        <v>153</v>
      </c>
      <c r="F49" s="294"/>
      <c r="G49" s="294"/>
      <c r="H49" s="671"/>
    </row>
    <row r="50" spans="2:8" ht="113.25" customHeight="1">
      <c r="B50" s="670"/>
      <c r="C50" s="229">
        <v>38</v>
      </c>
      <c r="D50" s="162" t="s">
        <v>157</v>
      </c>
      <c r="E50" s="271" t="s">
        <v>158</v>
      </c>
      <c r="F50" s="271"/>
      <c r="G50" s="271"/>
      <c r="H50" s="671"/>
    </row>
    <row r="51" spans="2:8" ht="166.5" customHeight="1">
      <c r="B51" s="300"/>
      <c r="C51" s="229">
        <v>40</v>
      </c>
      <c r="D51" s="162" t="s">
        <v>507</v>
      </c>
      <c r="E51" s="283"/>
      <c r="F51" s="283"/>
      <c r="G51" s="283"/>
      <c r="H51" s="672"/>
    </row>
    <row r="52" spans="2:8" ht="14.25" thickBot="1">
      <c r="B52" s="277"/>
      <c r="C52" s="277"/>
      <c r="D52" s="277"/>
      <c r="E52" s="277"/>
      <c r="F52" s="277"/>
      <c r="G52" s="277"/>
      <c r="H52" s="277"/>
    </row>
    <row r="53" spans="2:8" ht="27.75" thickBot="1">
      <c r="B53" s="23">
        <v>8</v>
      </c>
      <c r="C53" s="24">
        <v>30</v>
      </c>
      <c r="D53" s="167" t="s">
        <v>334</v>
      </c>
      <c r="E53" s="308" t="s">
        <v>160</v>
      </c>
      <c r="F53" s="308"/>
      <c r="G53" s="308"/>
      <c r="H53" s="25">
        <v>60</v>
      </c>
    </row>
    <row r="54" spans="2:8" ht="14.25" thickBot="1">
      <c r="B54" s="293"/>
      <c r="C54" s="293"/>
      <c r="D54" s="293"/>
      <c r="E54" s="293"/>
      <c r="F54" s="293"/>
      <c r="G54" s="293"/>
      <c r="H54" s="293"/>
    </row>
    <row r="55" spans="2:8" ht="27">
      <c r="B55" s="288">
        <v>9</v>
      </c>
      <c r="C55" s="246">
        <v>33</v>
      </c>
      <c r="D55" s="165" t="s">
        <v>167</v>
      </c>
      <c r="E55" s="257" t="s">
        <v>165</v>
      </c>
      <c r="F55" s="257"/>
      <c r="G55" s="257"/>
      <c r="H55" s="284">
        <v>72</v>
      </c>
    </row>
    <row r="56" spans="2:8" ht="12.75" customHeight="1">
      <c r="B56" s="289"/>
      <c r="C56" s="261"/>
      <c r="D56" s="162" t="s">
        <v>323</v>
      </c>
      <c r="E56" s="234" t="s">
        <v>168</v>
      </c>
      <c r="F56" s="234"/>
      <c r="G56" s="234"/>
      <c r="H56" s="285"/>
    </row>
    <row r="57" spans="2:8" ht="13.5">
      <c r="B57" s="290"/>
      <c r="C57" s="27">
        <v>991</v>
      </c>
      <c r="D57" s="166">
        <v>43</v>
      </c>
      <c r="E57" s="20" t="s">
        <v>168</v>
      </c>
      <c r="F57" s="20"/>
      <c r="G57" s="20"/>
      <c r="H57" s="286"/>
    </row>
    <row r="58" spans="2:8" ht="14.25" thickBot="1">
      <c r="B58" s="291"/>
      <c r="C58" s="28">
        <v>991</v>
      </c>
      <c r="D58" s="163">
        <v>12</v>
      </c>
      <c r="E58" s="254" t="s">
        <v>184</v>
      </c>
      <c r="F58" s="254"/>
      <c r="G58" s="254"/>
      <c r="H58" s="287"/>
    </row>
    <row r="59" spans="2:8" ht="14.25" thickBot="1">
      <c r="B59" s="293"/>
      <c r="C59" s="293"/>
      <c r="D59" s="293"/>
      <c r="E59" s="293"/>
      <c r="F59" s="293"/>
      <c r="G59" s="293"/>
      <c r="H59" s="293"/>
    </row>
    <row r="60" spans="2:8" ht="13.5">
      <c r="B60" s="265">
        <v>10</v>
      </c>
      <c r="C60" s="29">
        <v>991</v>
      </c>
      <c r="D60" s="165" t="s">
        <v>161</v>
      </c>
      <c r="E60" s="295" t="s">
        <v>162</v>
      </c>
      <c r="F60" s="295"/>
      <c r="G60" s="295"/>
      <c r="H60" s="262">
        <v>84</v>
      </c>
    </row>
    <row r="61" spans="2:8" ht="13.5">
      <c r="B61" s="255"/>
      <c r="C61" s="30">
        <v>28</v>
      </c>
      <c r="D61" s="162" t="s">
        <v>175</v>
      </c>
      <c r="E61" s="296" t="s">
        <v>173</v>
      </c>
      <c r="F61" s="296"/>
      <c r="G61" s="296"/>
      <c r="H61" s="263"/>
    </row>
    <row r="62" spans="2:8" ht="13.5">
      <c r="B62" s="255"/>
      <c r="C62" s="30">
        <v>38</v>
      </c>
      <c r="D62" s="162" t="s">
        <v>179</v>
      </c>
      <c r="E62" s="234" t="s">
        <v>178</v>
      </c>
      <c r="F62" s="234"/>
      <c r="G62" s="234"/>
      <c r="H62" s="263"/>
    </row>
    <row r="63" spans="2:8" ht="27.75" thickBot="1">
      <c r="B63" s="256"/>
      <c r="C63" s="28">
        <v>39</v>
      </c>
      <c r="D63" s="163" t="s">
        <v>183</v>
      </c>
      <c r="E63" s="254" t="s">
        <v>362</v>
      </c>
      <c r="F63" s="254"/>
      <c r="G63" s="254"/>
      <c r="H63" s="264"/>
    </row>
    <row r="64" spans="2:8" ht="14.25" thickBot="1">
      <c r="B64" s="277"/>
      <c r="C64" s="277"/>
      <c r="D64" s="277"/>
      <c r="E64" s="277"/>
      <c r="F64" s="277"/>
      <c r="G64" s="277"/>
      <c r="H64" s="277"/>
    </row>
    <row r="65" spans="2:8" ht="13.5">
      <c r="B65" s="265">
        <v>11</v>
      </c>
      <c r="C65" s="29">
        <v>32</v>
      </c>
      <c r="D65" s="165" t="s">
        <v>164</v>
      </c>
      <c r="E65" s="257" t="s">
        <v>163</v>
      </c>
      <c r="F65" s="257"/>
      <c r="G65" s="257"/>
      <c r="H65" s="284">
        <v>96</v>
      </c>
    </row>
    <row r="66" spans="2:8" ht="27">
      <c r="B66" s="255"/>
      <c r="C66" s="30">
        <v>33</v>
      </c>
      <c r="D66" s="162" t="s">
        <v>166</v>
      </c>
      <c r="E66" s="234"/>
      <c r="F66" s="234"/>
      <c r="G66" s="234"/>
      <c r="H66" s="285"/>
    </row>
    <row r="67" spans="2:8" ht="27">
      <c r="B67" s="255"/>
      <c r="C67" s="30">
        <v>34</v>
      </c>
      <c r="D67" s="162" t="s">
        <v>170</v>
      </c>
      <c r="E67" s="234" t="s">
        <v>169</v>
      </c>
      <c r="F67" s="17"/>
      <c r="G67" s="17"/>
      <c r="H67" s="285"/>
    </row>
    <row r="68" spans="2:8" ht="13.5">
      <c r="B68" s="255"/>
      <c r="C68" s="30">
        <v>35</v>
      </c>
      <c r="D68" s="162" t="s">
        <v>171</v>
      </c>
      <c r="E68" s="234"/>
      <c r="F68" s="17"/>
      <c r="G68" s="17"/>
      <c r="H68" s="285"/>
    </row>
    <row r="69" spans="2:8" ht="14.25" thickBot="1">
      <c r="B69" s="256"/>
      <c r="C69" s="28">
        <v>9</v>
      </c>
      <c r="D69" s="163" t="s">
        <v>187</v>
      </c>
      <c r="E69" s="254" t="s">
        <v>363</v>
      </c>
      <c r="F69" s="254"/>
      <c r="G69" s="254"/>
      <c r="H69" s="287"/>
    </row>
    <row r="70" spans="2:8" ht="13.5">
      <c r="B70" s="277"/>
      <c r="C70" s="277"/>
      <c r="D70" s="277"/>
      <c r="E70" s="277"/>
      <c r="F70" s="277"/>
      <c r="G70" s="277"/>
      <c r="H70" s="277"/>
    </row>
    <row r="71" spans="2:8" ht="13.5">
      <c r="B71" s="639" t="s">
        <v>472</v>
      </c>
      <c r="C71" s="640"/>
      <c r="D71" s="640"/>
      <c r="E71" s="640"/>
      <c r="F71" s="640"/>
      <c r="G71" s="640"/>
      <c r="H71" s="641"/>
    </row>
    <row r="72" spans="2:8" ht="13.5">
      <c r="B72" s="442" t="s">
        <v>515</v>
      </c>
      <c r="C72" s="442"/>
      <c r="D72" s="442"/>
      <c r="E72" s="442"/>
      <c r="F72" s="442"/>
      <c r="G72" s="442"/>
      <c r="H72" s="442"/>
    </row>
    <row r="73" spans="2:8" ht="23.25" customHeight="1">
      <c r="B73" s="413" t="s">
        <v>421</v>
      </c>
      <c r="C73" s="413"/>
      <c r="D73" s="413"/>
      <c r="E73" s="413"/>
      <c r="F73" s="413"/>
      <c r="G73" s="413"/>
      <c r="H73" s="413"/>
    </row>
    <row r="74" spans="2:8" ht="23.25" customHeight="1">
      <c r="B74" s="643" t="s">
        <v>484</v>
      </c>
      <c r="C74" s="643" t="s">
        <v>483</v>
      </c>
      <c r="D74" s="643" t="s">
        <v>2</v>
      </c>
      <c r="E74" s="642" t="s">
        <v>297</v>
      </c>
      <c r="F74" s="667"/>
      <c r="G74" s="668"/>
      <c r="H74" s="358" t="s">
        <v>506</v>
      </c>
    </row>
    <row r="75" spans="2:8" ht="18" customHeight="1">
      <c r="B75" s="237"/>
      <c r="C75" s="237"/>
      <c r="D75" s="237"/>
      <c r="E75" s="239"/>
      <c r="F75" s="240"/>
      <c r="G75" s="241"/>
      <c r="H75" s="669"/>
    </row>
    <row r="76" spans="2:8" ht="12.75" customHeight="1">
      <c r="B76" s="300">
        <v>12</v>
      </c>
      <c r="C76" s="247">
        <v>28</v>
      </c>
      <c r="D76" s="211">
        <v>25</v>
      </c>
      <c r="E76" s="301" t="s">
        <v>172</v>
      </c>
      <c r="F76" s="301"/>
      <c r="G76" s="301"/>
      <c r="H76" s="671">
        <v>108</v>
      </c>
    </row>
    <row r="77" spans="2:8" ht="54">
      <c r="B77" s="278"/>
      <c r="C77" s="261"/>
      <c r="D77" s="162" t="s">
        <v>324</v>
      </c>
      <c r="E77" s="234" t="s">
        <v>174</v>
      </c>
      <c r="F77" s="234"/>
      <c r="G77" s="234"/>
      <c r="H77" s="671"/>
    </row>
    <row r="78" spans="2:8" ht="40.5">
      <c r="B78" s="278"/>
      <c r="C78" s="222">
        <v>29</v>
      </c>
      <c r="D78" s="162" t="s">
        <v>176</v>
      </c>
      <c r="E78" s="234"/>
      <c r="F78" s="234"/>
      <c r="G78" s="234"/>
      <c r="H78" s="671"/>
    </row>
    <row r="79" spans="2:8" ht="27">
      <c r="B79" s="278"/>
      <c r="C79" s="222">
        <v>36</v>
      </c>
      <c r="D79" s="162" t="s">
        <v>170</v>
      </c>
      <c r="E79" s="234" t="s">
        <v>492</v>
      </c>
      <c r="F79" s="234"/>
      <c r="G79" s="234"/>
      <c r="H79" s="671"/>
    </row>
    <row r="80" spans="2:8" ht="27">
      <c r="B80" s="278"/>
      <c r="C80" s="222">
        <v>37</v>
      </c>
      <c r="D80" s="162" t="s">
        <v>177</v>
      </c>
      <c r="E80" s="234"/>
      <c r="F80" s="234"/>
      <c r="G80" s="234"/>
      <c r="H80" s="671"/>
    </row>
    <row r="81" spans="1:9" ht="108">
      <c r="B81" s="278"/>
      <c r="C81" s="222">
        <v>38</v>
      </c>
      <c r="D81" s="162" t="s">
        <v>180</v>
      </c>
      <c r="E81" s="234" t="s">
        <v>364</v>
      </c>
      <c r="F81" s="234"/>
      <c r="G81" s="234"/>
      <c r="H81" s="671"/>
    </row>
    <row r="82" spans="1:9" ht="40.5">
      <c r="B82" s="278"/>
      <c r="C82" s="222">
        <v>39</v>
      </c>
      <c r="D82" s="162" t="s">
        <v>182</v>
      </c>
      <c r="E82" s="234" t="s">
        <v>181</v>
      </c>
      <c r="F82" s="234"/>
      <c r="G82" s="234"/>
      <c r="H82" s="672"/>
    </row>
    <row r="83" spans="1:9" ht="14.25" thickBot="1">
      <c r="B83" s="277"/>
      <c r="C83" s="277"/>
      <c r="D83" s="277"/>
      <c r="E83" s="277"/>
      <c r="F83" s="277"/>
      <c r="G83" s="277"/>
      <c r="H83" s="277"/>
    </row>
    <row r="84" spans="1:9" ht="14.25" thickBot="1">
      <c r="B84" s="15">
        <v>13</v>
      </c>
      <c r="C84" s="24">
        <v>991</v>
      </c>
      <c r="D84" s="167" t="s">
        <v>316</v>
      </c>
      <c r="E84" s="308" t="s">
        <v>185</v>
      </c>
      <c r="F84" s="308"/>
      <c r="G84" s="308"/>
      <c r="H84" s="31">
        <v>120</v>
      </c>
    </row>
    <row r="85" spans="1:9" ht="14.25" thickBot="1">
      <c r="B85" s="277"/>
      <c r="C85" s="277"/>
      <c r="D85" s="277"/>
      <c r="E85" s="277"/>
      <c r="F85" s="277"/>
      <c r="G85" s="277"/>
      <c r="H85" s="277"/>
    </row>
    <row r="86" spans="1:9" ht="14.25" thickBot="1">
      <c r="B86" s="15">
        <v>14</v>
      </c>
      <c r="C86" s="24">
        <v>5</v>
      </c>
      <c r="D86" s="167">
        <v>53</v>
      </c>
      <c r="E86" s="308" t="s">
        <v>186</v>
      </c>
      <c r="F86" s="308"/>
      <c r="G86" s="308"/>
      <c r="H86" s="31">
        <v>156</v>
      </c>
    </row>
    <row r="87" spans="1:9" ht="14.25" thickBot="1">
      <c r="B87" s="277"/>
      <c r="C87" s="277"/>
      <c r="D87" s="277"/>
      <c r="E87" s="277"/>
      <c r="F87" s="277"/>
      <c r="G87" s="277"/>
      <c r="H87" s="277"/>
    </row>
    <row r="88" spans="1:9" ht="13.5">
      <c r="B88" s="265">
        <v>15</v>
      </c>
      <c r="C88" s="246">
        <v>3</v>
      </c>
      <c r="D88" s="164" t="s">
        <v>337</v>
      </c>
      <c r="E88" s="13" t="s">
        <v>338</v>
      </c>
      <c r="F88" s="19"/>
      <c r="G88" s="19"/>
      <c r="H88" s="248">
        <v>180</v>
      </c>
    </row>
    <row r="89" spans="1:9" ht="13.5">
      <c r="B89" s="255"/>
      <c r="C89" s="261"/>
      <c r="D89" s="162" t="s">
        <v>189</v>
      </c>
      <c r="E89" s="298" t="s">
        <v>188</v>
      </c>
      <c r="F89" s="299"/>
      <c r="G89" s="299"/>
      <c r="H89" s="249"/>
    </row>
    <row r="90" spans="1:9" ht="13.5">
      <c r="B90" s="255"/>
      <c r="C90" s="26">
        <v>9</v>
      </c>
      <c r="D90" s="168" t="s">
        <v>355</v>
      </c>
      <c r="E90" s="298"/>
      <c r="F90" s="299"/>
      <c r="G90" s="299"/>
      <c r="H90" s="249"/>
    </row>
    <row r="91" spans="1:9" ht="35.1" customHeight="1">
      <c r="B91" s="255"/>
      <c r="C91" s="30">
        <v>4</v>
      </c>
      <c r="D91" s="162" t="s">
        <v>497</v>
      </c>
      <c r="E91" s="299"/>
      <c r="F91" s="299"/>
      <c r="G91" s="299"/>
      <c r="H91" s="249"/>
    </row>
    <row r="92" spans="1:9" ht="14.25" thickBot="1">
      <c r="B92" s="256"/>
      <c r="C92" s="28">
        <v>6</v>
      </c>
      <c r="D92" s="163" t="s">
        <v>191</v>
      </c>
      <c r="E92" s="254" t="s">
        <v>192</v>
      </c>
      <c r="F92" s="254"/>
      <c r="G92" s="254"/>
      <c r="H92" s="250"/>
    </row>
    <row r="93" spans="1:9" ht="13.5">
      <c r="A93" s="212"/>
      <c r="B93" s="317"/>
      <c r="C93" s="317"/>
      <c r="D93" s="317"/>
      <c r="E93" s="317"/>
      <c r="F93" s="317"/>
      <c r="G93" s="317"/>
      <c r="H93" s="317"/>
      <c r="I93" s="212"/>
    </row>
    <row r="94" spans="1:9" ht="13.5">
      <c r="A94" s="9"/>
      <c r="B94" s="639" t="s">
        <v>472</v>
      </c>
      <c r="C94" s="640"/>
      <c r="D94" s="640"/>
      <c r="E94" s="640"/>
      <c r="F94" s="640"/>
      <c r="G94" s="640"/>
      <c r="H94" s="641"/>
      <c r="I94" s="9"/>
    </row>
    <row r="95" spans="1:9" ht="13.5">
      <c r="A95" s="9"/>
      <c r="B95" s="442" t="s">
        <v>515</v>
      </c>
      <c r="C95" s="442"/>
      <c r="D95" s="442"/>
      <c r="E95" s="442"/>
      <c r="F95" s="442"/>
      <c r="G95" s="442"/>
      <c r="H95" s="442"/>
      <c r="I95" s="9"/>
    </row>
    <row r="96" spans="1:9" ht="20.25" customHeight="1">
      <c r="A96" s="9"/>
      <c r="B96" s="413" t="s">
        <v>421</v>
      </c>
      <c r="C96" s="413"/>
      <c r="D96" s="413"/>
      <c r="E96" s="413"/>
      <c r="F96" s="413"/>
      <c r="G96" s="413"/>
      <c r="H96" s="413"/>
      <c r="I96" s="9"/>
    </row>
    <row r="97" spans="1:10" ht="20.25" customHeight="1">
      <c r="A97" s="9"/>
      <c r="B97" s="643" t="s">
        <v>484</v>
      </c>
      <c r="C97" s="643" t="s">
        <v>483</v>
      </c>
      <c r="D97" s="643" t="s">
        <v>2</v>
      </c>
      <c r="E97" s="642" t="s">
        <v>297</v>
      </c>
      <c r="F97" s="667"/>
      <c r="G97" s="668"/>
      <c r="H97" s="358" t="s">
        <v>506</v>
      </c>
      <c r="I97" s="9"/>
    </row>
    <row r="98" spans="1:10" ht="15" customHeight="1">
      <c r="A98" s="9"/>
      <c r="B98" s="237"/>
      <c r="C98" s="237"/>
      <c r="D98" s="237"/>
      <c r="E98" s="239"/>
      <c r="F98" s="240"/>
      <c r="G98" s="241"/>
      <c r="H98" s="669"/>
      <c r="I98" s="9"/>
    </row>
    <row r="99" spans="1:10" ht="12.75" customHeight="1">
      <c r="B99" s="300">
        <v>16</v>
      </c>
      <c r="C99" s="247">
        <v>5</v>
      </c>
      <c r="D99" s="211" t="s">
        <v>342</v>
      </c>
      <c r="E99" s="297" t="s">
        <v>190</v>
      </c>
      <c r="F99" s="297"/>
      <c r="G99" s="297"/>
      <c r="H99" s="672">
        <v>207</v>
      </c>
      <c r="J99" s="56"/>
    </row>
    <row r="100" spans="1:10" ht="14.25" customHeight="1">
      <c r="B100" s="278"/>
      <c r="C100" s="247"/>
      <c r="D100" s="162">
        <v>39</v>
      </c>
      <c r="E100" s="234" t="s">
        <v>365</v>
      </c>
      <c r="F100" s="234"/>
      <c r="G100" s="234"/>
      <c r="H100" s="673"/>
    </row>
    <row r="101" spans="1:10" ht="12.75" customHeight="1">
      <c r="B101" s="278"/>
      <c r="C101" s="247"/>
      <c r="D101" s="162">
        <v>39</v>
      </c>
      <c r="E101" s="234" t="s">
        <v>194</v>
      </c>
      <c r="F101" s="234"/>
      <c r="G101" s="234"/>
      <c r="H101" s="673"/>
    </row>
    <row r="102" spans="1:10" ht="13.5">
      <c r="B102" s="278"/>
      <c r="C102" s="261"/>
      <c r="D102" s="162">
        <v>54</v>
      </c>
      <c r="E102" s="234" t="s">
        <v>193</v>
      </c>
      <c r="F102" s="234"/>
      <c r="G102" s="234"/>
      <c r="H102" s="673"/>
    </row>
    <row r="103" spans="1:10" ht="13.5">
      <c r="B103" s="278"/>
      <c r="C103" s="222">
        <v>6</v>
      </c>
      <c r="D103" s="162" t="s">
        <v>196</v>
      </c>
      <c r="E103" s="234" t="s">
        <v>195</v>
      </c>
      <c r="F103" s="234"/>
      <c r="G103" s="234"/>
      <c r="H103" s="673"/>
    </row>
    <row r="104" spans="1:10" ht="13.5">
      <c r="B104" s="278"/>
      <c r="C104" s="222">
        <v>2</v>
      </c>
      <c r="D104" s="162">
        <v>23</v>
      </c>
      <c r="E104" s="234" t="s">
        <v>198</v>
      </c>
      <c r="F104" s="228"/>
      <c r="G104" s="228"/>
      <c r="H104" s="673"/>
    </row>
    <row r="105" spans="1:10" ht="12.75" customHeight="1">
      <c r="B105" s="278"/>
      <c r="C105" s="260">
        <v>7</v>
      </c>
      <c r="D105" s="162" t="s">
        <v>349</v>
      </c>
      <c r="E105" s="234"/>
      <c r="F105" s="228"/>
      <c r="G105" s="228"/>
      <c r="H105" s="673"/>
    </row>
    <row r="106" spans="1:10" ht="27">
      <c r="B106" s="278"/>
      <c r="C106" s="261"/>
      <c r="D106" s="162" t="s">
        <v>207</v>
      </c>
      <c r="E106" s="234" t="s">
        <v>206</v>
      </c>
      <c r="F106" s="234"/>
      <c r="G106" s="234"/>
      <c r="H106" s="673"/>
    </row>
    <row r="107" spans="1:10" ht="27">
      <c r="B107" s="278"/>
      <c r="C107" s="260">
        <v>8</v>
      </c>
      <c r="D107" s="162" t="s">
        <v>208</v>
      </c>
      <c r="E107" s="234"/>
      <c r="F107" s="234"/>
      <c r="G107" s="234"/>
      <c r="H107" s="673"/>
    </row>
    <row r="108" spans="1:10" ht="27">
      <c r="B108" s="278"/>
      <c r="C108" s="261"/>
      <c r="D108" s="162" t="s">
        <v>222</v>
      </c>
      <c r="E108" s="234" t="s">
        <v>221</v>
      </c>
      <c r="F108" s="234"/>
      <c r="G108" s="234"/>
      <c r="H108" s="673"/>
    </row>
    <row r="109" spans="1:10" ht="40.5">
      <c r="B109" s="278"/>
      <c r="C109" s="260">
        <v>9</v>
      </c>
      <c r="D109" s="162" t="s">
        <v>223</v>
      </c>
      <c r="E109" s="234"/>
      <c r="F109" s="234"/>
      <c r="G109" s="234"/>
      <c r="H109" s="673"/>
    </row>
    <row r="110" spans="1:10" ht="27">
      <c r="B110" s="278"/>
      <c r="C110" s="261"/>
      <c r="D110" s="162" t="s">
        <v>227</v>
      </c>
      <c r="E110" s="234" t="s">
        <v>226</v>
      </c>
      <c r="F110" s="234"/>
      <c r="G110" s="234"/>
      <c r="H110" s="673"/>
    </row>
    <row r="111" spans="1:10" ht="114.95" customHeight="1">
      <c r="B111" s="663"/>
      <c r="C111" s="217">
        <v>10</v>
      </c>
      <c r="D111" s="166" t="s">
        <v>232</v>
      </c>
      <c r="E111" s="674" t="s">
        <v>366</v>
      </c>
      <c r="F111" s="674"/>
      <c r="G111" s="674"/>
      <c r="H111" s="675"/>
    </row>
    <row r="112" spans="1:10" ht="13.5">
      <c r="A112" s="657"/>
      <c r="B112" s="658"/>
      <c r="C112" s="658"/>
      <c r="D112" s="658"/>
      <c r="E112" s="658"/>
      <c r="F112" s="658"/>
      <c r="G112" s="658"/>
      <c r="H112" s="658"/>
      <c r="I112" s="659"/>
    </row>
    <row r="113" spans="1:9" ht="13.5">
      <c r="B113" s="278">
        <v>17</v>
      </c>
      <c r="C113" s="222">
        <v>1</v>
      </c>
      <c r="D113" s="162" t="s">
        <v>234</v>
      </c>
      <c r="E113" s="234" t="s">
        <v>233</v>
      </c>
      <c r="F113" s="234"/>
      <c r="G113" s="234"/>
      <c r="H113" s="673">
        <v>240</v>
      </c>
    </row>
    <row r="114" spans="1:9" ht="42.95" customHeight="1">
      <c r="A114" s="10"/>
      <c r="B114" s="663"/>
      <c r="C114" s="217">
        <v>10</v>
      </c>
      <c r="D114" s="166" t="s">
        <v>236</v>
      </c>
      <c r="E114" s="674" t="s">
        <v>367</v>
      </c>
      <c r="F114" s="674"/>
      <c r="G114" s="674"/>
      <c r="H114" s="675"/>
      <c r="I114" s="10"/>
    </row>
    <row r="115" spans="1:9" ht="10.5" customHeight="1">
      <c r="A115" s="676"/>
      <c r="B115" s="677"/>
      <c r="C115" s="677"/>
      <c r="D115" s="677"/>
      <c r="E115" s="677"/>
      <c r="F115" s="677"/>
      <c r="G115" s="677"/>
      <c r="H115" s="677"/>
      <c r="I115" s="678"/>
    </row>
    <row r="116" spans="1:9" ht="6.75" customHeight="1">
      <c r="A116" s="647"/>
      <c r="B116" s="679"/>
      <c r="C116" s="679"/>
      <c r="D116" s="679"/>
      <c r="E116" s="679"/>
      <c r="F116" s="679"/>
      <c r="G116" s="679"/>
      <c r="H116" s="679"/>
      <c r="I116" s="680"/>
    </row>
    <row r="117" spans="1:9" ht="17.25" customHeight="1">
      <c r="B117" s="278">
        <v>18</v>
      </c>
      <c r="C117" s="222">
        <v>5</v>
      </c>
      <c r="D117" s="162">
        <v>44</v>
      </c>
      <c r="E117" s="234" t="s">
        <v>496</v>
      </c>
      <c r="F117" s="234"/>
      <c r="G117" s="234"/>
      <c r="H117" s="673">
        <v>258</v>
      </c>
    </row>
    <row r="118" spans="1:9" ht="13.5" customHeight="1">
      <c r="B118" s="278"/>
      <c r="C118" s="260">
        <v>7</v>
      </c>
      <c r="D118" s="162" t="s">
        <v>348</v>
      </c>
      <c r="E118" s="234" t="s">
        <v>197</v>
      </c>
      <c r="F118" s="234"/>
      <c r="G118" s="234"/>
      <c r="H118" s="673"/>
    </row>
    <row r="119" spans="1:9" ht="13.5" customHeight="1">
      <c r="B119" s="278"/>
      <c r="C119" s="247"/>
      <c r="D119" s="162" t="s">
        <v>200</v>
      </c>
      <c r="E119" s="234" t="s">
        <v>199</v>
      </c>
      <c r="F119" s="234"/>
      <c r="G119" s="234"/>
      <c r="H119" s="673"/>
    </row>
    <row r="120" spans="1:9" ht="27">
      <c r="B120" s="278"/>
      <c r="C120" s="247"/>
      <c r="D120" s="162" t="s">
        <v>202</v>
      </c>
      <c r="E120" s="234" t="s">
        <v>201</v>
      </c>
      <c r="F120" s="234"/>
      <c r="G120" s="234"/>
      <c r="H120" s="673"/>
    </row>
    <row r="121" spans="1:9" ht="27">
      <c r="B121" s="278"/>
      <c r="C121" s="261"/>
      <c r="D121" s="162" t="s">
        <v>204</v>
      </c>
      <c r="E121" s="234" t="s">
        <v>203</v>
      </c>
      <c r="F121" s="234"/>
      <c r="G121" s="234"/>
      <c r="H121" s="673"/>
    </row>
    <row r="122" spans="1:9" ht="27">
      <c r="B122" s="278"/>
      <c r="C122" s="260">
        <v>8</v>
      </c>
      <c r="D122" s="162" t="s">
        <v>213</v>
      </c>
      <c r="E122" s="234" t="s">
        <v>212</v>
      </c>
      <c r="F122" s="234"/>
      <c r="G122" s="234"/>
      <c r="H122" s="673"/>
    </row>
    <row r="123" spans="1:9" ht="27">
      <c r="B123" s="278"/>
      <c r="C123" s="247"/>
      <c r="D123" s="162" t="s">
        <v>214</v>
      </c>
      <c r="E123" s="234" t="s">
        <v>34</v>
      </c>
      <c r="F123" s="234"/>
      <c r="G123" s="234"/>
      <c r="H123" s="673"/>
    </row>
    <row r="124" spans="1:9" ht="14.25" customHeight="1">
      <c r="B124" s="278"/>
      <c r="C124" s="247"/>
      <c r="D124" s="162" t="s">
        <v>354</v>
      </c>
      <c r="E124" s="234" t="s">
        <v>215</v>
      </c>
      <c r="F124" s="234"/>
      <c r="G124" s="234"/>
      <c r="H124" s="673"/>
    </row>
    <row r="125" spans="1:9" ht="12.75" customHeight="1">
      <c r="B125" s="278"/>
      <c r="C125" s="261"/>
      <c r="D125" s="162" t="s">
        <v>217</v>
      </c>
      <c r="E125" s="234" t="s">
        <v>216</v>
      </c>
      <c r="F125" s="234"/>
      <c r="G125" s="234"/>
      <c r="H125" s="673"/>
    </row>
    <row r="126" spans="1:9" ht="12.75" customHeight="1">
      <c r="B126" s="278"/>
      <c r="C126" s="302">
        <v>9</v>
      </c>
      <c r="D126" s="162" t="s">
        <v>218</v>
      </c>
      <c r="E126" s="234"/>
      <c r="F126" s="234"/>
      <c r="G126" s="234"/>
      <c r="H126" s="673"/>
    </row>
    <row r="127" spans="1:9" ht="15" customHeight="1">
      <c r="B127" s="278"/>
      <c r="C127" s="303"/>
      <c r="D127" s="162" t="s">
        <v>220</v>
      </c>
      <c r="E127" s="234" t="s">
        <v>219</v>
      </c>
      <c r="F127" s="234"/>
      <c r="G127" s="234"/>
      <c r="H127" s="673"/>
    </row>
    <row r="128" spans="1:9" ht="13.5" customHeight="1">
      <c r="B128" s="278"/>
      <c r="C128" s="681"/>
      <c r="D128" s="162" t="s">
        <v>225</v>
      </c>
      <c r="E128" s="234" t="s">
        <v>224</v>
      </c>
      <c r="F128" s="234"/>
      <c r="G128" s="234"/>
      <c r="H128" s="673"/>
    </row>
    <row r="129" spans="1:9" ht="13.5">
      <c r="A129" s="10"/>
      <c r="B129" s="212"/>
      <c r="C129" s="212"/>
      <c r="D129" s="212"/>
      <c r="E129" s="212"/>
      <c r="F129" s="212"/>
      <c r="G129" s="212"/>
      <c r="H129" s="212"/>
      <c r="I129" s="10"/>
    </row>
    <row r="130" spans="1:9" ht="15" customHeight="1">
      <c r="A130" s="9"/>
      <c r="B130" s="639" t="s">
        <v>472</v>
      </c>
      <c r="C130" s="640"/>
      <c r="D130" s="640"/>
      <c r="E130" s="640"/>
      <c r="F130" s="640"/>
      <c r="G130" s="640"/>
      <c r="H130" s="641"/>
      <c r="I130" s="9"/>
    </row>
    <row r="131" spans="1:9" ht="15.75" customHeight="1">
      <c r="A131" s="9"/>
      <c r="B131" s="442" t="s">
        <v>515</v>
      </c>
      <c r="C131" s="442"/>
      <c r="D131" s="442"/>
      <c r="E131" s="442"/>
      <c r="F131" s="442"/>
      <c r="G131" s="442"/>
      <c r="H131" s="442"/>
      <c r="I131" s="9"/>
    </row>
    <row r="132" spans="1:9" ht="24" customHeight="1">
      <c r="A132" s="9"/>
      <c r="B132" s="413" t="s">
        <v>421</v>
      </c>
      <c r="C132" s="413"/>
      <c r="D132" s="413"/>
      <c r="E132" s="413"/>
      <c r="F132" s="413"/>
      <c r="G132" s="413"/>
      <c r="H132" s="413"/>
      <c r="I132" s="9"/>
    </row>
    <row r="133" spans="1:9" ht="17.25" customHeight="1">
      <c r="A133" s="9"/>
      <c r="B133" s="643" t="s">
        <v>484</v>
      </c>
      <c r="C133" s="643" t="s">
        <v>483</v>
      </c>
      <c r="D133" s="643" t="s">
        <v>2</v>
      </c>
      <c r="E133" s="642" t="s">
        <v>297</v>
      </c>
      <c r="F133" s="667"/>
      <c r="G133" s="668"/>
      <c r="H133" s="358" t="s">
        <v>506</v>
      </c>
      <c r="I133" s="9"/>
    </row>
    <row r="134" spans="1:9" ht="17.25" customHeight="1">
      <c r="A134" s="9"/>
      <c r="B134" s="237"/>
      <c r="C134" s="237"/>
      <c r="D134" s="237"/>
      <c r="E134" s="239"/>
      <c r="F134" s="240"/>
      <c r="G134" s="241"/>
      <c r="H134" s="669"/>
      <c r="I134" s="9"/>
    </row>
    <row r="135" spans="1:9" ht="27">
      <c r="B135" s="300">
        <v>19</v>
      </c>
      <c r="C135" s="247">
        <v>7</v>
      </c>
      <c r="D135" s="211" t="s">
        <v>352</v>
      </c>
      <c r="E135" s="297" t="s">
        <v>205</v>
      </c>
      <c r="F135" s="297"/>
      <c r="G135" s="297"/>
      <c r="H135" s="672">
        <v>300</v>
      </c>
    </row>
    <row r="136" spans="1:9" ht="27">
      <c r="B136" s="278"/>
      <c r="C136" s="261"/>
      <c r="D136" s="162" t="s">
        <v>209</v>
      </c>
      <c r="E136" s="234" t="s">
        <v>368</v>
      </c>
      <c r="F136" s="234"/>
      <c r="G136" s="234"/>
      <c r="H136" s="673"/>
    </row>
    <row r="137" spans="1:9" ht="13.5">
      <c r="B137" s="278"/>
      <c r="C137" s="222">
        <v>8</v>
      </c>
      <c r="D137" s="162" t="s">
        <v>210</v>
      </c>
      <c r="E137" s="234"/>
      <c r="F137" s="234"/>
      <c r="G137" s="234"/>
      <c r="H137" s="673"/>
    </row>
    <row r="138" spans="1:9" ht="27">
      <c r="B138" s="278"/>
      <c r="C138" s="222">
        <v>7</v>
      </c>
      <c r="D138" s="162" t="s">
        <v>347</v>
      </c>
      <c r="E138" s="234" t="s">
        <v>211</v>
      </c>
      <c r="F138" s="234"/>
      <c r="G138" s="234"/>
      <c r="H138" s="673"/>
    </row>
    <row r="139" spans="1:9" ht="67.5">
      <c r="B139" s="278"/>
      <c r="C139" s="222">
        <v>8</v>
      </c>
      <c r="D139" s="162" t="s">
        <v>353</v>
      </c>
      <c r="E139" s="234"/>
      <c r="F139" s="234"/>
      <c r="G139" s="234"/>
      <c r="H139" s="673"/>
    </row>
    <row r="140" spans="1:9" ht="40.5">
      <c r="B140" s="278"/>
      <c r="C140" s="222">
        <v>9</v>
      </c>
      <c r="D140" s="162" t="s">
        <v>229</v>
      </c>
      <c r="E140" s="234" t="s">
        <v>228</v>
      </c>
      <c r="F140" s="234"/>
      <c r="G140" s="234"/>
      <c r="H140" s="673"/>
    </row>
    <row r="141" spans="1:9" ht="54">
      <c r="B141" s="663"/>
      <c r="C141" s="217">
        <v>10</v>
      </c>
      <c r="D141" s="166" t="s">
        <v>231</v>
      </c>
      <c r="E141" s="674" t="s">
        <v>230</v>
      </c>
      <c r="F141" s="674"/>
      <c r="G141" s="674"/>
      <c r="H141" s="675"/>
    </row>
    <row r="142" spans="1:9" ht="12" customHeight="1">
      <c r="A142" s="657"/>
      <c r="B142" s="658"/>
      <c r="C142" s="658"/>
      <c r="D142" s="658"/>
      <c r="E142" s="658"/>
      <c r="F142" s="658"/>
      <c r="G142" s="658"/>
      <c r="H142" s="658"/>
      <c r="I142" s="659"/>
    </row>
    <row r="143" spans="1:9" ht="27">
      <c r="B143" s="278">
        <v>20</v>
      </c>
      <c r="C143" s="663">
        <v>5</v>
      </c>
      <c r="D143" s="162" t="s">
        <v>247</v>
      </c>
      <c r="E143" s="234" t="s">
        <v>246</v>
      </c>
      <c r="F143" s="234"/>
      <c r="G143" s="234"/>
      <c r="H143" s="673">
        <v>360</v>
      </c>
    </row>
    <row r="144" spans="1:9" ht="15" customHeight="1">
      <c r="B144" s="278"/>
      <c r="C144" s="300"/>
      <c r="D144" s="162" t="s">
        <v>248</v>
      </c>
      <c r="E144" s="234" t="s">
        <v>369</v>
      </c>
      <c r="F144" s="234"/>
      <c r="G144" s="234"/>
      <c r="H144" s="673"/>
    </row>
    <row r="145" spans="2:8" ht="24.95" customHeight="1">
      <c r="B145" s="278"/>
      <c r="C145" s="260">
        <v>6</v>
      </c>
      <c r="D145" s="162" t="s">
        <v>344</v>
      </c>
      <c r="E145" s="234" t="s">
        <v>260</v>
      </c>
      <c r="F145" s="234"/>
      <c r="G145" s="234"/>
      <c r="H145" s="673"/>
    </row>
    <row r="146" spans="2:8" ht="26.25" customHeight="1">
      <c r="B146" s="278"/>
      <c r="C146" s="261"/>
      <c r="D146" s="162" t="s">
        <v>343</v>
      </c>
      <c r="E146" s="234" t="s">
        <v>235</v>
      </c>
      <c r="F146" s="234"/>
      <c r="G146" s="234"/>
      <c r="H146" s="673"/>
    </row>
    <row r="147" spans="2:8" ht="15.75" customHeight="1">
      <c r="B147" s="278"/>
      <c r="C147" s="222">
        <v>7</v>
      </c>
      <c r="D147" s="162" t="s">
        <v>378</v>
      </c>
      <c r="E147" s="234"/>
      <c r="F147" s="234"/>
      <c r="G147" s="234"/>
      <c r="H147" s="673"/>
    </row>
    <row r="148" spans="2:8" ht="12.75" customHeight="1">
      <c r="B148" s="277"/>
      <c r="C148" s="277"/>
      <c r="D148" s="277"/>
      <c r="E148" s="277"/>
      <c r="F148" s="277"/>
      <c r="G148" s="277"/>
      <c r="H148" s="277"/>
    </row>
    <row r="149" spans="2:8" ht="18" customHeight="1">
      <c r="B149" s="639" t="s">
        <v>472</v>
      </c>
      <c r="C149" s="640"/>
      <c r="D149" s="640"/>
      <c r="E149" s="640"/>
      <c r="F149" s="640"/>
      <c r="G149" s="640"/>
      <c r="H149" s="641"/>
    </row>
    <row r="150" spans="2:8" ht="18" customHeight="1">
      <c r="B150" s="442" t="s">
        <v>515</v>
      </c>
      <c r="C150" s="442"/>
      <c r="D150" s="442"/>
      <c r="E150" s="442"/>
      <c r="F150" s="442"/>
      <c r="G150" s="442"/>
      <c r="H150" s="442"/>
    </row>
    <row r="151" spans="2:8" ht="16.5" customHeight="1">
      <c r="B151" s="413" t="s">
        <v>421</v>
      </c>
      <c r="C151" s="413"/>
      <c r="D151" s="413"/>
      <c r="E151" s="413"/>
      <c r="F151" s="413"/>
      <c r="G151" s="413"/>
      <c r="H151" s="413"/>
    </row>
    <row r="152" spans="2:8" ht="12.75" customHeight="1">
      <c r="B152" s="643" t="s">
        <v>484</v>
      </c>
      <c r="C152" s="643" t="s">
        <v>483</v>
      </c>
      <c r="D152" s="643" t="s">
        <v>2</v>
      </c>
      <c r="E152" s="642" t="s">
        <v>297</v>
      </c>
      <c r="F152" s="667"/>
      <c r="G152" s="668"/>
      <c r="H152" s="358" t="s">
        <v>506</v>
      </c>
    </row>
    <row r="153" spans="2:8" ht="12.75" customHeight="1">
      <c r="B153" s="237"/>
      <c r="C153" s="237"/>
      <c r="D153" s="237"/>
      <c r="E153" s="239"/>
      <c r="F153" s="240"/>
      <c r="G153" s="241"/>
      <c r="H153" s="669"/>
    </row>
    <row r="154" spans="2:8" ht="27">
      <c r="B154" s="300">
        <v>21</v>
      </c>
      <c r="C154" s="247">
        <v>5</v>
      </c>
      <c r="D154" s="211" t="s">
        <v>243</v>
      </c>
      <c r="E154" s="297" t="s">
        <v>242</v>
      </c>
      <c r="F154" s="297"/>
      <c r="G154" s="297"/>
      <c r="H154" s="672">
        <v>420</v>
      </c>
    </row>
    <row r="155" spans="2:8" ht="13.5">
      <c r="B155" s="278"/>
      <c r="C155" s="247"/>
      <c r="D155" s="162" t="s">
        <v>245</v>
      </c>
      <c r="E155" s="234" t="s">
        <v>244</v>
      </c>
      <c r="F155" s="234"/>
      <c r="G155" s="234"/>
      <c r="H155" s="673"/>
    </row>
    <row r="156" spans="2:8" ht="16.5" customHeight="1">
      <c r="B156" s="278"/>
      <c r="C156" s="247"/>
      <c r="D156" s="162" t="s">
        <v>286</v>
      </c>
      <c r="E156" s="234" t="s">
        <v>358</v>
      </c>
      <c r="F156" s="234"/>
      <c r="G156" s="234"/>
      <c r="H156" s="673"/>
    </row>
    <row r="157" spans="2:8" ht="40.5">
      <c r="B157" s="278"/>
      <c r="C157" s="247"/>
      <c r="D157" s="162" t="s">
        <v>249</v>
      </c>
      <c r="E157" s="234" t="s">
        <v>370</v>
      </c>
      <c r="F157" s="234"/>
      <c r="G157" s="234"/>
      <c r="H157" s="673"/>
    </row>
    <row r="158" spans="2:8" ht="40.5">
      <c r="B158" s="278"/>
      <c r="C158" s="247"/>
      <c r="D158" s="162" t="s">
        <v>250</v>
      </c>
      <c r="E158" s="234" t="s">
        <v>371</v>
      </c>
      <c r="F158" s="234"/>
      <c r="G158" s="234"/>
      <c r="H158" s="673"/>
    </row>
    <row r="159" spans="2:8" ht="27">
      <c r="B159" s="278"/>
      <c r="C159" s="247"/>
      <c r="D159" s="162" t="s">
        <v>251</v>
      </c>
      <c r="E159" s="234" t="s">
        <v>372</v>
      </c>
      <c r="F159" s="234"/>
      <c r="G159" s="234"/>
      <c r="H159" s="673"/>
    </row>
    <row r="160" spans="2:8" ht="27">
      <c r="B160" s="278"/>
      <c r="C160" s="247"/>
      <c r="D160" s="162" t="s">
        <v>252</v>
      </c>
      <c r="E160" s="234" t="s">
        <v>373</v>
      </c>
      <c r="F160" s="234"/>
      <c r="G160" s="234"/>
      <c r="H160" s="673"/>
    </row>
    <row r="161" spans="2:8" ht="14.25" customHeight="1">
      <c r="B161" s="278"/>
      <c r="C161" s="261"/>
      <c r="D161" s="162" t="s">
        <v>253</v>
      </c>
      <c r="E161" s="234" t="s">
        <v>374</v>
      </c>
      <c r="F161" s="234"/>
      <c r="G161" s="234"/>
      <c r="H161" s="673"/>
    </row>
    <row r="162" spans="2:8" ht="14.25" customHeight="1">
      <c r="B162" s="278"/>
      <c r="C162" s="218">
        <v>7</v>
      </c>
      <c r="D162" s="162" t="s">
        <v>351</v>
      </c>
      <c r="E162" s="315" t="s">
        <v>266</v>
      </c>
      <c r="F162" s="271"/>
      <c r="G162" s="316"/>
      <c r="H162" s="673"/>
    </row>
    <row r="163" spans="2:8" ht="54">
      <c r="B163" s="278"/>
      <c r="C163" s="260">
        <v>6</v>
      </c>
      <c r="D163" s="162" t="s">
        <v>267</v>
      </c>
      <c r="E163" s="312"/>
      <c r="F163" s="283"/>
      <c r="G163" s="313"/>
      <c r="H163" s="673"/>
    </row>
    <row r="164" spans="2:8" ht="27">
      <c r="B164" s="278"/>
      <c r="C164" s="247"/>
      <c r="D164" s="162" t="s">
        <v>263</v>
      </c>
      <c r="E164" s="234" t="s">
        <v>262</v>
      </c>
      <c r="F164" s="234"/>
      <c r="G164" s="234"/>
      <c r="H164" s="673"/>
    </row>
    <row r="165" spans="2:8" ht="27">
      <c r="B165" s="278"/>
      <c r="C165" s="247"/>
      <c r="D165" s="162" t="s">
        <v>265</v>
      </c>
      <c r="E165" s="234" t="s">
        <v>264</v>
      </c>
      <c r="F165" s="234"/>
      <c r="G165" s="234"/>
      <c r="H165" s="673"/>
    </row>
    <row r="166" spans="2:8" ht="13.5">
      <c r="B166" s="278"/>
      <c r="C166" s="314">
        <v>7</v>
      </c>
      <c r="D166" s="162" t="s">
        <v>346</v>
      </c>
      <c r="E166" s="234"/>
      <c r="F166" s="234"/>
      <c r="G166" s="234"/>
      <c r="H166" s="673"/>
    </row>
    <row r="167" spans="2:8" ht="13.5">
      <c r="B167" s="278"/>
      <c r="C167" s="314"/>
      <c r="D167" s="162" t="s">
        <v>270</v>
      </c>
      <c r="E167" s="309" t="s">
        <v>268</v>
      </c>
      <c r="F167" s="310"/>
      <c r="G167" s="311"/>
      <c r="H167" s="673"/>
    </row>
    <row r="168" spans="2:8" ht="13.5">
      <c r="B168" s="278"/>
      <c r="C168" s="260">
        <v>6</v>
      </c>
      <c r="D168" s="162" t="s">
        <v>269</v>
      </c>
      <c r="E168" s="312"/>
      <c r="F168" s="283"/>
      <c r="G168" s="313"/>
      <c r="H168" s="673"/>
    </row>
    <row r="169" spans="2:8" ht="14.25" customHeight="1">
      <c r="B169" s="278"/>
      <c r="C169" s="261"/>
      <c r="D169" s="162">
        <v>17</v>
      </c>
      <c r="E169" s="234" t="s">
        <v>274</v>
      </c>
      <c r="F169" s="234"/>
      <c r="G169" s="234"/>
      <c r="H169" s="673"/>
    </row>
    <row r="170" spans="2:8" ht="14.25" customHeight="1">
      <c r="B170" s="278"/>
      <c r="C170" s="260">
        <v>7</v>
      </c>
      <c r="D170" s="162" t="s">
        <v>277</v>
      </c>
      <c r="E170" s="234"/>
      <c r="F170" s="234"/>
      <c r="G170" s="234"/>
      <c r="H170" s="673"/>
    </row>
    <row r="171" spans="2:8" ht="14.25" customHeight="1">
      <c r="B171" s="278"/>
      <c r="C171" s="247"/>
      <c r="D171" s="162" t="s">
        <v>272</v>
      </c>
      <c r="E171" s="234" t="s">
        <v>271</v>
      </c>
      <c r="F171" s="234"/>
      <c r="G171" s="234"/>
      <c r="H171" s="673"/>
    </row>
    <row r="172" spans="2:8" ht="14.25" customHeight="1">
      <c r="B172" s="278"/>
      <c r="C172" s="247"/>
      <c r="D172" s="162" t="s">
        <v>276</v>
      </c>
      <c r="E172" s="234" t="s">
        <v>273</v>
      </c>
      <c r="F172" s="234"/>
      <c r="G172" s="234"/>
      <c r="H172" s="673"/>
    </row>
    <row r="173" spans="2:8" ht="27">
      <c r="B173" s="278"/>
      <c r="C173" s="247"/>
      <c r="D173" s="162" t="s">
        <v>350</v>
      </c>
      <c r="E173" s="234" t="s">
        <v>275</v>
      </c>
      <c r="F173" s="234"/>
      <c r="G173" s="234"/>
      <c r="H173" s="673"/>
    </row>
    <row r="174" spans="2:8" ht="27">
      <c r="B174" s="278"/>
      <c r="C174" s="247"/>
      <c r="D174" s="162" t="s">
        <v>278</v>
      </c>
      <c r="E174" s="234" t="s">
        <v>279</v>
      </c>
      <c r="F174" s="234"/>
      <c r="G174" s="234"/>
      <c r="H174" s="673"/>
    </row>
    <row r="175" spans="2:8" ht="14.25" customHeight="1">
      <c r="B175" s="278"/>
      <c r="C175" s="247"/>
      <c r="D175" s="162" t="s">
        <v>280</v>
      </c>
      <c r="E175" s="234" t="s">
        <v>281</v>
      </c>
      <c r="F175" s="234"/>
      <c r="G175" s="234"/>
      <c r="H175" s="673"/>
    </row>
    <row r="176" spans="2:8" ht="14.25" customHeight="1">
      <c r="B176" s="278"/>
      <c r="C176" s="261"/>
      <c r="D176" s="162" t="s">
        <v>283</v>
      </c>
      <c r="E176" s="234" t="s">
        <v>282</v>
      </c>
      <c r="F176" s="234"/>
      <c r="G176" s="234"/>
      <c r="H176" s="673"/>
    </row>
    <row r="177" spans="2:8" ht="27">
      <c r="B177" s="278"/>
      <c r="C177" s="222">
        <v>9</v>
      </c>
      <c r="D177" s="162" t="s">
        <v>285</v>
      </c>
      <c r="E177" s="234" t="s">
        <v>284</v>
      </c>
      <c r="F177" s="234"/>
      <c r="G177" s="234"/>
      <c r="H177" s="673"/>
    </row>
    <row r="178" spans="2:8" ht="9.75" customHeight="1">
      <c r="B178" s="277"/>
      <c r="C178" s="277"/>
      <c r="D178" s="277"/>
      <c r="E178" s="277"/>
      <c r="F178" s="277"/>
      <c r="G178" s="277"/>
      <c r="H178" s="277"/>
    </row>
    <row r="179" spans="2:8" ht="19.5" customHeight="1">
      <c r="B179" s="639" t="s">
        <v>472</v>
      </c>
      <c r="C179" s="640"/>
      <c r="D179" s="640"/>
      <c r="E179" s="640"/>
      <c r="F179" s="640"/>
      <c r="G179" s="640"/>
      <c r="H179" s="641"/>
    </row>
    <row r="180" spans="2:8" ht="16.5" customHeight="1">
      <c r="B180" s="442" t="s">
        <v>515</v>
      </c>
      <c r="C180" s="442"/>
      <c r="D180" s="442"/>
      <c r="E180" s="442"/>
      <c r="F180" s="442"/>
      <c r="G180" s="442"/>
      <c r="H180" s="442"/>
    </row>
    <row r="181" spans="2:8" ht="23.25" customHeight="1">
      <c r="B181" s="413" t="s">
        <v>421</v>
      </c>
      <c r="C181" s="413"/>
      <c r="D181" s="413"/>
      <c r="E181" s="413"/>
      <c r="F181" s="413"/>
      <c r="G181" s="413"/>
      <c r="H181" s="413"/>
    </row>
    <row r="182" spans="2:8" ht="16.5" customHeight="1">
      <c r="B182" s="643" t="s">
        <v>484</v>
      </c>
      <c r="C182" s="643" t="s">
        <v>483</v>
      </c>
      <c r="D182" s="643" t="s">
        <v>2</v>
      </c>
      <c r="E182" s="642" t="s">
        <v>297</v>
      </c>
      <c r="F182" s="667"/>
      <c r="G182" s="668"/>
      <c r="H182" s="358" t="s">
        <v>506</v>
      </c>
    </row>
    <row r="183" spans="2:8" ht="16.5" customHeight="1">
      <c r="B183" s="237"/>
      <c r="C183" s="237"/>
      <c r="D183" s="237"/>
      <c r="E183" s="239"/>
      <c r="F183" s="240"/>
      <c r="G183" s="241"/>
      <c r="H183" s="669"/>
    </row>
    <row r="184" spans="2:8" ht="67.5">
      <c r="B184" s="300">
        <v>22</v>
      </c>
      <c r="C184" s="219">
        <v>1</v>
      </c>
      <c r="D184" s="211" t="s">
        <v>288</v>
      </c>
      <c r="E184" s="297" t="s">
        <v>287</v>
      </c>
      <c r="F184" s="297"/>
      <c r="G184" s="297"/>
      <c r="H184" s="672">
        <v>480</v>
      </c>
    </row>
    <row r="185" spans="2:8" ht="12.75" customHeight="1">
      <c r="B185" s="278"/>
      <c r="C185" s="260">
        <v>2</v>
      </c>
      <c r="D185" s="162" t="s">
        <v>238</v>
      </c>
      <c r="E185" s="234" t="s">
        <v>237</v>
      </c>
      <c r="F185" s="234"/>
      <c r="G185" s="234"/>
      <c r="H185" s="673"/>
    </row>
    <row r="186" spans="2:8" ht="12.75" customHeight="1">
      <c r="B186" s="278"/>
      <c r="C186" s="261"/>
      <c r="D186" s="162" t="s">
        <v>239</v>
      </c>
      <c r="E186" s="234" t="s">
        <v>375</v>
      </c>
      <c r="F186" s="234"/>
      <c r="G186" s="234"/>
      <c r="H186" s="673"/>
    </row>
    <row r="187" spans="2:8" ht="13.5">
      <c r="B187" s="278"/>
      <c r="C187" s="222">
        <v>5</v>
      </c>
      <c r="D187" s="162">
        <v>1</v>
      </c>
      <c r="E187" s="234"/>
      <c r="F187" s="234"/>
      <c r="G187" s="234"/>
      <c r="H187" s="673"/>
    </row>
    <row r="188" spans="2:8" ht="13.5">
      <c r="B188" s="278"/>
      <c r="C188" s="222">
        <v>3</v>
      </c>
      <c r="D188" s="162" t="s">
        <v>241</v>
      </c>
      <c r="E188" s="234" t="s">
        <v>240</v>
      </c>
      <c r="F188" s="234"/>
      <c r="G188" s="234"/>
      <c r="H188" s="673"/>
    </row>
    <row r="189" spans="2:8" ht="13.5">
      <c r="B189" s="278"/>
      <c r="C189" s="222">
        <v>4</v>
      </c>
      <c r="D189" s="162">
        <v>27</v>
      </c>
      <c r="E189" s="234" t="s">
        <v>473</v>
      </c>
      <c r="F189" s="234"/>
      <c r="G189" s="234"/>
      <c r="H189" s="673"/>
    </row>
    <row r="190" spans="2:8" ht="13.5">
      <c r="B190" s="278"/>
      <c r="C190" s="222">
        <v>5</v>
      </c>
      <c r="D190" s="162">
        <v>4</v>
      </c>
      <c r="E190" s="234"/>
      <c r="F190" s="234"/>
      <c r="G190" s="234"/>
      <c r="H190" s="673"/>
    </row>
    <row r="191" spans="2:8" ht="27">
      <c r="B191" s="278"/>
      <c r="C191" s="222">
        <v>4</v>
      </c>
      <c r="D191" s="162" t="s">
        <v>328</v>
      </c>
      <c r="E191" s="234" t="s">
        <v>376</v>
      </c>
      <c r="F191" s="234"/>
      <c r="G191" s="234"/>
      <c r="H191" s="673"/>
    </row>
    <row r="192" spans="2:8" ht="12.75" customHeight="1">
      <c r="B192" s="278"/>
      <c r="C192" s="260">
        <v>5</v>
      </c>
      <c r="D192" s="162" t="s">
        <v>329</v>
      </c>
      <c r="E192" s="234"/>
      <c r="F192" s="234"/>
      <c r="G192" s="234"/>
      <c r="H192" s="673"/>
    </row>
    <row r="193" spans="2:10" ht="40.5">
      <c r="B193" s="278"/>
      <c r="C193" s="261"/>
      <c r="D193" s="162" t="s">
        <v>341</v>
      </c>
      <c r="E193" s="234" t="s">
        <v>254</v>
      </c>
      <c r="F193" s="234"/>
      <c r="G193" s="234"/>
      <c r="H193" s="673"/>
    </row>
    <row r="194" spans="2:10" ht="27">
      <c r="B194" s="278"/>
      <c r="C194" s="260">
        <v>6</v>
      </c>
      <c r="D194" s="162" t="s">
        <v>256</v>
      </c>
      <c r="E194" s="234" t="s">
        <v>255</v>
      </c>
      <c r="F194" s="234"/>
      <c r="G194" s="234"/>
      <c r="H194" s="673"/>
    </row>
    <row r="195" spans="2:10" ht="27">
      <c r="B195" s="278"/>
      <c r="C195" s="247"/>
      <c r="D195" s="162" t="s">
        <v>258</v>
      </c>
      <c r="E195" s="234" t="s">
        <v>257</v>
      </c>
      <c r="F195" s="234"/>
      <c r="G195" s="234"/>
      <c r="H195" s="673"/>
    </row>
    <row r="196" spans="2:10" ht="12.75" customHeight="1">
      <c r="B196" s="278"/>
      <c r="C196" s="247"/>
      <c r="D196" s="162">
        <v>41</v>
      </c>
      <c r="E196" s="234" t="s">
        <v>259</v>
      </c>
      <c r="F196" s="234"/>
      <c r="G196" s="234"/>
      <c r="H196" s="673"/>
    </row>
    <row r="197" spans="2:10" ht="24.95" customHeight="1">
      <c r="B197" s="278"/>
      <c r="C197" s="247"/>
      <c r="D197" s="162" t="s">
        <v>345</v>
      </c>
      <c r="E197" s="234" t="s">
        <v>261</v>
      </c>
      <c r="F197" s="234"/>
      <c r="G197" s="234"/>
      <c r="H197" s="673"/>
    </row>
    <row r="198" spans="2:10" ht="29.25" customHeight="1">
      <c r="B198" s="278"/>
      <c r="C198" s="247"/>
      <c r="D198" s="162" t="s">
        <v>498</v>
      </c>
      <c r="E198" s="234" t="s">
        <v>312</v>
      </c>
      <c r="F198" s="234"/>
      <c r="G198" s="234"/>
      <c r="H198" s="673"/>
    </row>
    <row r="199" spans="2:10" ht="13.5" customHeight="1">
      <c r="B199" s="278"/>
      <c r="C199" s="261"/>
      <c r="D199" s="162">
        <v>94</v>
      </c>
      <c r="E199" s="234" t="s">
        <v>332</v>
      </c>
      <c r="F199" s="234"/>
      <c r="G199" s="234"/>
      <c r="H199" s="673"/>
    </row>
    <row r="200" spans="2:10" ht="13.5" customHeight="1">
      <c r="B200" s="278"/>
      <c r="C200" s="222">
        <v>7</v>
      </c>
      <c r="D200" s="162" t="s">
        <v>335</v>
      </c>
      <c r="E200" s="234" t="s">
        <v>313</v>
      </c>
      <c r="F200" s="234"/>
      <c r="G200" s="234"/>
      <c r="H200" s="673"/>
    </row>
    <row r="201" spans="2:10" ht="13.5">
      <c r="B201" s="648"/>
      <c r="C201" s="649"/>
      <c r="D201" s="649"/>
      <c r="E201" s="649"/>
      <c r="F201" s="649"/>
      <c r="G201" s="649"/>
      <c r="H201" s="650"/>
    </row>
    <row r="202" spans="2:10" ht="13.5">
      <c r="B202" s="278">
        <v>23</v>
      </c>
      <c r="C202" s="222">
        <v>2</v>
      </c>
      <c r="D202" s="162" t="s">
        <v>289</v>
      </c>
      <c r="E202" s="234" t="s">
        <v>377</v>
      </c>
      <c r="F202" s="234"/>
      <c r="G202" s="234"/>
      <c r="H202" s="675">
        <v>540</v>
      </c>
    </row>
    <row r="203" spans="2:10" ht="81">
      <c r="B203" s="278"/>
      <c r="C203" s="222">
        <v>4</v>
      </c>
      <c r="D203" s="162" t="s">
        <v>339</v>
      </c>
      <c r="E203" s="234" t="s">
        <v>290</v>
      </c>
      <c r="F203" s="234"/>
      <c r="G203" s="234"/>
      <c r="H203" s="671"/>
      <c r="J203" s="56"/>
    </row>
    <row r="204" spans="2:10" ht="13.5">
      <c r="B204" s="278"/>
      <c r="C204" s="222">
        <v>5</v>
      </c>
      <c r="D204" s="162">
        <v>11</v>
      </c>
      <c r="E204" s="234"/>
      <c r="F204" s="234"/>
      <c r="G204" s="234"/>
      <c r="H204" s="672"/>
    </row>
    <row r="205" spans="2:10" ht="13.5">
      <c r="B205" s="648"/>
      <c r="C205" s="649"/>
      <c r="D205" s="649"/>
      <c r="E205" s="649"/>
      <c r="F205" s="649"/>
      <c r="G205" s="649"/>
      <c r="H205" s="661"/>
    </row>
    <row r="206" spans="2:10" ht="40.5">
      <c r="B206" s="663">
        <v>24</v>
      </c>
      <c r="C206" s="222">
        <v>1</v>
      </c>
      <c r="D206" s="162" t="s">
        <v>291</v>
      </c>
      <c r="E206" s="674" t="s">
        <v>292</v>
      </c>
      <c r="F206" s="228"/>
      <c r="G206" s="228"/>
      <c r="H206" s="675">
        <v>660</v>
      </c>
      <c r="J206" s="56"/>
    </row>
    <row r="207" spans="2:10" ht="81">
      <c r="B207" s="670"/>
      <c r="C207" s="222">
        <v>2</v>
      </c>
      <c r="D207" s="162" t="s">
        <v>356</v>
      </c>
      <c r="E207" s="697"/>
      <c r="F207" s="228"/>
      <c r="G207" s="228"/>
      <c r="H207" s="671"/>
    </row>
    <row r="208" spans="2:10" ht="67.5">
      <c r="B208" s="300"/>
      <c r="C208" s="222">
        <v>3</v>
      </c>
      <c r="D208" s="162" t="s">
        <v>499</v>
      </c>
      <c r="E208" s="297"/>
      <c r="F208" s="228"/>
      <c r="G208" s="228"/>
      <c r="H208" s="672"/>
    </row>
    <row r="209" spans="2:10" ht="13.5">
      <c r="B209" s="682"/>
      <c r="C209" s="683"/>
      <c r="D209" s="684"/>
      <c r="E209" s="685"/>
      <c r="F209" s="685"/>
      <c r="G209" s="685"/>
      <c r="H209" s="686"/>
    </row>
    <row r="210" spans="2:10" ht="18" customHeight="1">
      <c r="B210" s="639" t="s">
        <v>472</v>
      </c>
      <c r="C210" s="640"/>
      <c r="D210" s="640"/>
      <c r="E210" s="640"/>
      <c r="F210" s="640"/>
      <c r="G210" s="640"/>
      <c r="H210" s="641"/>
    </row>
    <row r="211" spans="2:10" ht="18" customHeight="1">
      <c r="B211" s="442" t="s">
        <v>515</v>
      </c>
      <c r="C211" s="442"/>
      <c r="D211" s="442"/>
      <c r="E211" s="442"/>
      <c r="F211" s="442"/>
      <c r="G211" s="442"/>
      <c r="H211" s="442"/>
    </row>
    <row r="212" spans="2:10" ht="15.75" customHeight="1">
      <c r="B212" s="413" t="s">
        <v>421</v>
      </c>
      <c r="C212" s="413"/>
      <c r="D212" s="413"/>
      <c r="E212" s="413"/>
      <c r="F212" s="413"/>
      <c r="G212" s="413"/>
      <c r="H212" s="413"/>
    </row>
    <row r="213" spans="2:10" ht="13.5">
      <c r="B213" s="643" t="s">
        <v>484</v>
      </c>
      <c r="C213" s="643" t="s">
        <v>483</v>
      </c>
      <c r="D213" s="643" t="s">
        <v>2</v>
      </c>
      <c r="E213" s="642" t="s">
        <v>297</v>
      </c>
      <c r="F213" s="667"/>
      <c r="G213" s="668"/>
      <c r="H213" s="358" t="s">
        <v>506</v>
      </c>
    </row>
    <row r="214" spans="2:10" ht="13.5">
      <c r="B214" s="237"/>
      <c r="C214" s="237"/>
      <c r="D214" s="237"/>
      <c r="E214" s="239"/>
      <c r="F214" s="240"/>
      <c r="G214" s="241"/>
      <c r="H214" s="669"/>
    </row>
    <row r="215" spans="2:10" ht="80.099999999999994" customHeight="1">
      <c r="B215" s="224">
        <v>24</v>
      </c>
      <c r="C215" s="219">
        <v>4</v>
      </c>
      <c r="D215" s="211" t="s">
        <v>357</v>
      </c>
      <c r="E215" s="221" t="s">
        <v>292</v>
      </c>
      <c r="F215" s="214"/>
      <c r="G215" s="214"/>
      <c r="H215" s="687">
        <v>660</v>
      </c>
    </row>
    <row r="216" spans="2:10" ht="18" customHeight="1">
      <c r="B216" s="688"/>
      <c r="C216" s="222">
        <v>5</v>
      </c>
      <c r="D216" s="162" t="s">
        <v>108</v>
      </c>
      <c r="E216" s="228"/>
      <c r="F216" s="228"/>
      <c r="G216" s="228"/>
      <c r="H216" s="689"/>
    </row>
    <row r="217" spans="2:10" ht="27">
      <c r="B217" s="261">
        <v>25</v>
      </c>
      <c r="C217" s="219">
        <v>1</v>
      </c>
      <c r="D217" s="211" t="s">
        <v>293</v>
      </c>
      <c r="E217" s="297" t="s">
        <v>325</v>
      </c>
      <c r="F217" s="297"/>
      <c r="G217" s="297"/>
      <c r="H217" s="690">
        <v>900</v>
      </c>
      <c r="J217" s="56"/>
    </row>
    <row r="218" spans="2:10" ht="40.5">
      <c r="B218" s="278"/>
      <c r="C218" s="222">
        <v>2</v>
      </c>
      <c r="D218" s="162" t="s">
        <v>294</v>
      </c>
      <c r="E218" s="234"/>
      <c r="F218" s="234"/>
      <c r="G218" s="234"/>
      <c r="H218" s="646"/>
    </row>
    <row r="219" spans="2:10" ht="80.099999999999994" customHeight="1">
      <c r="B219" s="278"/>
      <c r="C219" s="222">
        <v>3</v>
      </c>
      <c r="D219" s="162" t="s">
        <v>295</v>
      </c>
      <c r="E219" s="234"/>
      <c r="F219" s="234"/>
      <c r="G219" s="234"/>
      <c r="H219" s="646"/>
    </row>
    <row r="220" spans="2:10" ht="30" customHeight="1">
      <c r="B220" s="278"/>
      <c r="C220" s="222">
        <v>4</v>
      </c>
      <c r="D220" s="162" t="s">
        <v>340</v>
      </c>
      <c r="E220" s="234"/>
      <c r="F220" s="234"/>
      <c r="G220" s="234"/>
      <c r="H220" s="646"/>
    </row>
    <row r="221" spans="2:10" ht="13.5">
      <c r="B221" s="648"/>
      <c r="C221" s="649"/>
      <c r="D221" s="649"/>
      <c r="E221" s="649"/>
      <c r="F221" s="649"/>
      <c r="G221" s="649"/>
      <c r="H221" s="650"/>
    </row>
    <row r="222" spans="2:10" ht="40.5" customHeight="1">
      <c r="B222" s="691" t="s">
        <v>516</v>
      </c>
      <c r="C222" s="692"/>
      <c r="D222" s="692"/>
      <c r="E222" s="692"/>
      <c r="F222" s="692"/>
      <c r="G222" s="692"/>
      <c r="H222" s="693"/>
    </row>
    <row r="223" spans="2:10">
      <c r="B223" s="694"/>
      <c r="C223" s="695"/>
      <c r="D223" s="695"/>
      <c r="E223" s="695"/>
      <c r="F223" s="695"/>
      <c r="G223" s="695"/>
      <c r="H223" s="696"/>
    </row>
    <row r="224" spans="2:10">
      <c r="B224" s="266"/>
      <c r="C224" s="266"/>
      <c r="D224" s="266"/>
      <c r="E224" s="266"/>
      <c r="F224" s="266"/>
      <c r="G224" s="266"/>
      <c r="H224" s="266"/>
    </row>
    <row r="225" spans="2:12">
      <c r="B225" s="266"/>
      <c r="C225" s="266"/>
      <c r="D225" s="266"/>
      <c r="E225" s="266"/>
      <c r="F225" s="266"/>
      <c r="G225" s="266"/>
      <c r="H225" s="266"/>
    </row>
    <row r="226" spans="2:12">
      <c r="B226" s="266"/>
      <c r="C226" s="266"/>
      <c r="D226" s="266"/>
      <c r="E226" s="266"/>
      <c r="F226" s="266"/>
      <c r="G226" s="266"/>
      <c r="H226" s="266"/>
    </row>
    <row r="227" spans="2:12">
      <c r="B227" s="266"/>
      <c r="C227" s="266"/>
      <c r="D227" s="266"/>
      <c r="E227" s="266"/>
      <c r="F227" s="266"/>
      <c r="G227" s="266"/>
      <c r="H227" s="266"/>
    </row>
    <row r="228" spans="2:12">
      <c r="B228" s="266"/>
      <c r="C228" s="266"/>
      <c r="D228" s="266"/>
      <c r="E228" s="266"/>
      <c r="F228" s="266"/>
      <c r="G228" s="266"/>
      <c r="H228" s="266"/>
      <c r="I228" s="9"/>
      <c r="J228" s="9"/>
      <c r="K228" s="9"/>
      <c r="L228" s="9"/>
    </row>
    <row r="229" spans="2:12">
      <c r="B229" s="266"/>
      <c r="C229" s="266"/>
      <c r="D229" s="266"/>
      <c r="E229" s="266"/>
      <c r="F229" s="266"/>
      <c r="G229" s="266"/>
      <c r="H229" s="266"/>
    </row>
    <row r="230" spans="2:12">
      <c r="B230" s="266"/>
      <c r="C230" s="266"/>
      <c r="D230" s="266"/>
      <c r="E230" s="266"/>
      <c r="F230" s="266"/>
      <c r="G230" s="266"/>
      <c r="H230" s="266"/>
    </row>
    <row r="231" spans="2:12">
      <c r="B231" s="266"/>
      <c r="C231" s="266"/>
      <c r="D231" s="266"/>
      <c r="E231" s="266"/>
      <c r="F231" s="266"/>
      <c r="G231" s="266"/>
      <c r="H231" s="266"/>
    </row>
    <row r="232" spans="2:12">
      <c r="B232" s="266"/>
      <c r="C232" s="266"/>
      <c r="D232" s="266"/>
      <c r="E232" s="266"/>
      <c r="F232" s="266"/>
      <c r="G232" s="266"/>
      <c r="H232" s="266"/>
    </row>
    <row r="233" spans="2:12">
      <c r="B233" s="266"/>
      <c r="C233" s="266"/>
      <c r="D233" s="266"/>
      <c r="E233" s="266"/>
      <c r="F233" s="266"/>
      <c r="G233" s="266"/>
      <c r="H233" s="266"/>
    </row>
    <row r="234" spans="2:12">
      <c r="B234" s="266"/>
      <c r="C234" s="266"/>
      <c r="D234" s="266"/>
      <c r="E234" s="266"/>
      <c r="F234" s="266"/>
      <c r="G234" s="266"/>
      <c r="H234" s="266"/>
    </row>
    <row r="235" spans="2:12">
      <c r="B235" s="266"/>
      <c r="C235" s="266"/>
      <c r="D235" s="266"/>
      <c r="E235" s="266"/>
      <c r="F235" s="266"/>
      <c r="G235" s="266"/>
      <c r="H235" s="266"/>
    </row>
    <row r="236" spans="2:12">
      <c r="B236" s="266"/>
      <c r="C236" s="266"/>
      <c r="D236" s="266"/>
      <c r="E236" s="266"/>
      <c r="F236" s="266"/>
      <c r="G236" s="266"/>
      <c r="H236" s="266"/>
    </row>
  </sheetData>
  <mergeCells count="287">
    <mergeCell ref="E174:G174"/>
    <mergeCell ref="C170:C176"/>
    <mergeCell ref="B154:B177"/>
    <mergeCell ref="D133:D134"/>
    <mergeCell ref="E133:G134"/>
    <mergeCell ref="E138:G139"/>
    <mergeCell ref="H133:H134"/>
    <mergeCell ref="B133:B134"/>
    <mergeCell ref="C194:C199"/>
    <mergeCell ref="B184:B200"/>
    <mergeCell ref="H184:H200"/>
    <mergeCell ref="E199:G199"/>
    <mergeCell ref="E175:G175"/>
    <mergeCell ref="E141:G141"/>
    <mergeCell ref="E193:G193"/>
    <mergeCell ref="B148:H148"/>
    <mergeCell ref="B178:H178"/>
    <mergeCell ref="B182:B183"/>
    <mergeCell ref="C182:C183"/>
    <mergeCell ref="D182:D183"/>
    <mergeCell ref="E182:G183"/>
    <mergeCell ref="H182:H183"/>
    <mergeCell ref="B180:H180"/>
    <mergeCell ref="B181:H181"/>
    <mergeCell ref="E136:G137"/>
    <mergeCell ref="C133:C134"/>
    <mergeCell ref="E159:G159"/>
    <mergeCell ref="E140:G140"/>
    <mergeCell ref="E100:G100"/>
    <mergeCell ref="B43:H43"/>
    <mergeCell ref="B44:H44"/>
    <mergeCell ref="B45:H45"/>
    <mergeCell ref="B71:H71"/>
    <mergeCell ref="B72:H72"/>
    <mergeCell ref="B73:H73"/>
    <mergeCell ref="E53:G53"/>
    <mergeCell ref="E67:E68"/>
    <mergeCell ref="B70:H70"/>
    <mergeCell ref="B65:B69"/>
    <mergeCell ref="H154:H177"/>
    <mergeCell ref="B94:H94"/>
    <mergeCell ref="B95:H95"/>
    <mergeCell ref="B96:H96"/>
    <mergeCell ref="B130:H130"/>
    <mergeCell ref="B131:H131"/>
    <mergeCell ref="C105:C106"/>
    <mergeCell ref="E108:G109"/>
    <mergeCell ref="C107:C108"/>
    <mergeCell ref="E4:G5"/>
    <mergeCell ref="E186:G187"/>
    <mergeCell ref="E195:G195"/>
    <mergeCell ref="E196:G196"/>
    <mergeCell ref="E197:G197"/>
    <mergeCell ref="B116:H116"/>
    <mergeCell ref="E102:G102"/>
    <mergeCell ref="H4:H5"/>
    <mergeCell ref="H135:H141"/>
    <mergeCell ref="E7:G7"/>
    <mergeCell ref="E110:G110"/>
    <mergeCell ref="C145:C146"/>
    <mergeCell ref="B135:B141"/>
    <mergeCell ref="E9:G9"/>
    <mergeCell ref="E111:G111"/>
    <mergeCell ref="E84:G84"/>
    <mergeCell ref="C99:C102"/>
    <mergeCell ref="H99:H111"/>
    <mergeCell ref="H113:H114"/>
    <mergeCell ref="E169:G170"/>
    <mergeCell ref="C109:C110"/>
    <mergeCell ref="E135:G135"/>
    <mergeCell ref="E171:G171"/>
    <mergeCell ref="C118:C121"/>
    <mergeCell ref="E144:G144"/>
    <mergeCell ref="B29:B34"/>
    <mergeCell ref="B48:B51"/>
    <mergeCell ref="E157:G157"/>
    <mergeCell ref="C76:C77"/>
    <mergeCell ref="B76:B82"/>
    <mergeCell ref="E120:G120"/>
    <mergeCell ref="C143:C144"/>
    <mergeCell ref="E156:G156"/>
    <mergeCell ref="E154:G154"/>
    <mergeCell ref="E121:G121"/>
    <mergeCell ref="E76:G76"/>
    <mergeCell ref="C126:C128"/>
    <mergeCell ref="E122:G122"/>
    <mergeCell ref="E79:G80"/>
    <mergeCell ref="E118:G118"/>
    <mergeCell ref="E145:G145"/>
    <mergeCell ref="E114:G114"/>
    <mergeCell ref="B117:B128"/>
    <mergeCell ref="B113:B114"/>
    <mergeCell ref="E117:G117"/>
    <mergeCell ref="E86:G86"/>
    <mergeCell ref="E92:G92"/>
    <mergeCell ref="E113:G113"/>
    <mergeCell ref="H143:H147"/>
    <mergeCell ref="E146:G147"/>
    <mergeCell ref="E177:G177"/>
    <mergeCell ref="E143:G143"/>
    <mergeCell ref="E189:G190"/>
    <mergeCell ref="E191:G192"/>
    <mergeCell ref="B212:H212"/>
    <mergeCell ref="B1:H1"/>
    <mergeCell ref="B2:H2"/>
    <mergeCell ref="B3:H3"/>
    <mergeCell ref="D4:D5"/>
    <mergeCell ref="E161:G161"/>
    <mergeCell ref="C154:C161"/>
    <mergeCell ref="B85:H85"/>
    <mergeCell ref="E89:G91"/>
    <mergeCell ref="E101:G101"/>
    <mergeCell ref="E104:E105"/>
    <mergeCell ref="E194:G194"/>
    <mergeCell ref="E185:G185"/>
    <mergeCell ref="C185:C186"/>
    <mergeCell ref="A142:I142"/>
    <mergeCell ref="B143:B147"/>
    <mergeCell ref="B132:H132"/>
    <mergeCell ref="E165:G166"/>
    <mergeCell ref="E11:G11"/>
    <mergeCell ref="E12:G12"/>
    <mergeCell ref="E13:G13"/>
    <mergeCell ref="E69:G69"/>
    <mergeCell ref="E31:G31"/>
    <mergeCell ref="E49:G49"/>
    <mergeCell ref="E60:G60"/>
    <mergeCell ref="B54:H54"/>
    <mergeCell ref="E55:G55"/>
    <mergeCell ref="E61:G61"/>
    <mergeCell ref="E123:G123"/>
    <mergeCell ref="B99:B111"/>
    <mergeCell ref="E106:G107"/>
    <mergeCell ref="E103:G103"/>
    <mergeCell ref="B87:H87"/>
    <mergeCell ref="C88:C89"/>
    <mergeCell ref="B88:B92"/>
    <mergeCell ref="H117:H128"/>
    <mergeCell ref="E127:G127"/>
    <mergeCell ref="E119:G119"/>
    <mergeCell ref="D97:D98"/>
    <mergeCell ref="E99:G99"/>
    <mergeCell ref="E128:G128"/>
    <mergeCell ref="E124:G124"/>
    <mergeCell ref="E125:G126"/>
    <mergeCell ref="A115:I115"/>
    <mergeCell ref="B97:B98"/>
    <mergeCell ref="C97:C98"/>
    <mergeCell ref="E97:G98"/>
    <mergeCell ref="H97:H98"/>
    <mergeCell ref="H88:H92"/>
    <mergeCell ref="B93:H93"/>
    <mergeCell ref="B83:H83"/>
    <mergeCell ref="E63:G63"/>
    <mergeCell ref="H65:H69"/>
    <mergeCell ref="E77:G78"/>
    <mergeCell ref="E81:G81"/>
    <mergeCell ref="E82:G82"/>
    <mergeCell ref="E65:G66"/>
    <mergeCell ref="E74:G75"/>
    <mergeCell ref="H74:H75"/>
    <mergeCell ref="B64:H64"/>
    <mergeCell ref="B74:B75"/>
    <mergeCell ref="C74:C75"/>
    <mergeCell ref="D74:D75"/>
    <mergeCell ref="H76:H82"/>
    <mergeCell ref="E62:G62"/>
    <mergeCell ref="B55:B58"/>
    <mergeCell ref="E58:G58"/>
    <mergeCell ref="H19:H27"/>
    <mergeCell ref="E22:G22"/>
    <mergeCell ref="C23:C24"/>
    <mergeCell ref="E25:G25"/>
    <mergeCell ref="C19:C22"/>
    <mergeCell ref="C25:C26"/>
    <mergeCell ref="E27:G27"/>
    <mergeCell ref="H46:H47"/>
    <mergeCell ref="B46:B47"/>
    <mergeCell ref="C46:C47"/>
    <mergeCell ref="D46:D47"/>
    <mergeCell ref="E46:G47"/>
    <mergeCell ref="B59:H59"/>
    <mergeCell ref="H36:H41"/>
    <mergeCell ref="E56:G56"/>
    <mergeCell ref="C55:C56"/>
    <mergeCell ref="C36:C41"/>
    <mergeCell ref="E48:G48"/>
    <mergeCell ref="E34:G34"/>
    <mergeCell ref="H55:H58"/>
    <mergeCell ref="E41:G41"/>
    <mergeCell ref="H48:H51"/>
    <mergeCell ref="B236:H236"/>
    <mergeCell ref="B234:H234"/>
    <mergeCell ref="B233:H233"/>
    <mergeCell ref="B232:H232"/>
    <mergeCell ref="B231:H231"/>
    <mergeCell ref="B230:H230"/>
    <mergeCell ref="E14:G14"/>
    <mergeCell ref="B19:B27"/>
    <mergeCell ref="B235:H235"/>
    <mergeCell ref="B229:H229"/>
    <mergeCell ref="B228:H228"/>
    <mergeCell ref="E24:G24"/>
    <mergeCell ref="E26:G26"/>
    <mergeCell ref="E198:G198"/>
    <mergeCell ref="B36:B41"/>
    <mergeCell ref="E38:G38"/>
    <mergeCell ref="E15:G15"/>
    <mergeCell ref="E32:G32"/>
    <mergeCell ref="C11:C15"/>
    <mergeCell ref="B11:B15"/>
    <mergeCell ref="H11:H15"/>
    <mergeCell ref="A18:H18"/>
    <mergeCell ref="E19:G19"/>
    <mergeCell ref="E21:G21"/>
    <mergeCell ref="B227:H227"/>
    <mergeCell ref="B226:H226"/>
    <mergeCell ref="B224:H224"/>
    <mergeCell ref="B223:H223"/>
    <mergeCell ref="B225:H225"/>
    <mergeCell ref="B222:H222"/>
    <mergeCell ref="B221:H221"/>
    <mergeCell ref="B205:G205"/>
    <mergeCell ref="B201:H201"/>
    <mergeCell ref="H217:H220"/>
    <mergeCell ref="E217:G220"/>
    <mergeCell ref="H202:H204"/>
    <mergeCell ref="B202:B204"/>
    <mergeCell ref="B217:B220"/>
    <mergeCell ref="E202:G202"/>
    <mergeCell ref="B4:B5"/>
    <mergeCell ref="C4:C5"/>
    <mergeCell ref="A112:I112"/>
    <mergeCell ref="C192:C193"/>
    <mergeCell ref="C135:C136"/>
    <mergeCell ref="C122:C125"/>
    <mergeCell ref="H60:H63"/>
    <mergeCell ref="B60:B63"/>
    <mergeCell ref="E50:G51"/>
    <mergeCell ref="E8:G8"/>
    <mergeCell ref="B6:B9"/>
    <mergeCell ref="C6:C9"/>
    <mergeCell ref="B10:H10"/>
    <mergeCell ref="H6:H9"/>
    <mergeCell ref="B52:H52"/>
    <mergeCell ref="E30:G30"/>
    <mergeCell ref="E37:G37"/>
    <mergeCell ref="E23:G23"/>
    <mergeCell ref="H29:H34"/>
    <mergeCell ref="B35:H35"/>
    <mergeCell ref="C29:C34"/>
    <mergeCell ref="E29:G29"/>
    <mergeCell ref="B149:H149"/>
    <mergeCell ref="B150:H150"/>
    <mergeCell ref="B151:H151"/>
    <mergeCell ref="B152:B153"/>
    <mergeCell ref="C152:C153"/>
    <mergeCell ref="D152:D153"/>
    <mergeCell ref="E152:G153"/>
    <mergeCell ref="H152:H153"/>
    <mergeCell ref="E203:G204"/>
    <mergeCell ref="E158:G158"/>
    <mergeCell ref="E155:G155"/>
    <mergeCell ref="E200:G200"/>
    <mergeCell ref="E164:G164"/>
    <mergeCell ref="C168:C169"/>
    <mergeCell ref="E160:G160"/>
    <mergeCell ref="E184:G184"/>
    <mergeCell ref="E176:G176"/>
    <mergeCell ref="E167:G168"/>
    <mergeCell ref="E172:G172"/>
    <mergeCell ref="C166:C167"/>
    <mergeCell ref="E162:G163"/>
    <mergeCell ref="C163:C165"/>
    <mergeCell ref="B179:H179"/>
    <mergeCell ref="E173:G173"/>
    <mergeCell ref="B211:H211"/>
    <mergeCell ref="E188:G188"/>
    <mergeCell ref="B213:B214"/>
    <mergeCell ref="C213:C214"/>
    <mergeCell ref="D213:D214"/>
    <mergeCell ref="E213:G214"/>
    <mergeCell ref="H213:H214"/>
    <mergeCell ref="B206:B208"/>
    <mergeCell ref="E206:E208"/>
    <mergeCell ref="H206:H208"/>
    <mergeCell ref="B210:H210"/>
  </mergeCells>
  <phoneticPr fontId="3" type="noConversion"/>
  <printOptions horizontalCentered="1" verticalCentered="1"/>
  <pageMargins left="0.70866141732283472" right="0.39370078740157483" top="0.70866141732283472" bottom="0.70866141732283472" header="0.11811023622047245" footer="0"/>
  <pageSetup scale="86" fitToHeight="0" orientation="portrait" horizontalDpi="300" verticalDpi="300" r:id="rId1"/>
  <headerFooter alignWithMargins="0"/>
  <rowBreaks count="7" manualBreakCount="7">
    <brk id="41" min="1" max="7" man="1"/>
    <brk id="69" min="1" max="7" man="1"/>
    <brk id="92" min="1" max="7" man="1"/>
    <brk id="128" min="1" max="7" man="1"/>
    <brk id="147" min="1" max="7" man="1"/>
    <brk id="177" min="1" max="7" man="1"/>
    <brk id="208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E11"/>
  <sheetViews>
    <sheetView workbookViewId="0">
      <selection activeCell="B6" sqref="B6:C10"/>
    </sheetView>
  </sheetViews>
  <sheetFormatPr baseColWidth="10" defaultRowHeight="12.75"/>
  <cols>
    <col min="1" max="1" width="80.85546875" style="70" customWidth="1"/>
    <col min="2" max="2" width="13.28515625" style="70" customWidth="1"/>
    <col min="3" max="3" width="12.140625" style="70" customWidth="1"/>
    <col min="4" max="16384" width="11.42578125" style="70"/>
  </cols>
  <sheetData>
    <row r="1" spans="1:5" ht="13.5" thickBot="1"/>
    <row r="2" spans="1:5" ht="50.1" customHeight="1" thickBot="1">
      <c r="A2" s="622" t="s">
        <v>472</v>
      </c>
      <c r="B2" s="623"/>
      <c r="C2" s="624"/>
      <c r="E2" s="75"/>
    </row>
    <row r="3" spans="1:5" ht="20.100000000000001" customHeight="1" thickBot="1">
      <c r="A3" s="625" t="s">
        <v>398</v>
      </c>
      <c r="B3" s="626"/>
      <c r="C3" s="627"/>
    </row>
    <row r="4" spans="1:5" ht="6" customHeight="1" thickBot="1">
      <c r="A4" s="58"/>
      <c r="B4" s="58"/>
      <c r="C4" s="58"/>
    </row>
    <row r="5" spans="1:5" ht="27.95" customHeight="1" thickBot="1">
      <c r="A5" s="144" t="s">
        <v>464</v>
      </c>
      <c r="B5" s="145" t="s">
        <v>34</v>
      </c>
      <c r="C5" s="145" t="s">
        <v>399</v>
      </c>
    </row>
    <row r="6" spans="1:5" ht="20.25" customHeight="1" thickBot="1">
      <c r="A6" s="146" t="s">
        <v>400</v>
      </c>
      <c r="B6" s="149" t="s">
        <v>401</v>
      </c>
      <c r="C6" s="149" t="s">
        <v>402</v>
      </c>
    </row>
    <row r="7" spans="1:5" ht="16.5" customHeight="1">
      <c r="A7" s="147" t="s">
        <v>403</v>
      </c>
      <c r="B7" s="628" t="s">
        <v>404</v>
      </c>
      <c r="C7" s="628" t="s">
        <v>402</v>
      </c>
    </row>
    <row r="8" spans="1:5" ht="16.5" customHeight="1">
      <c r="A8" s="148" t="s">
        <v>405</v>
      </c>
      <c r="B8" s="629"/>
      <c r="C8" s="629"/>
    </row>
    <row r="9" spans="1:5" ht="16.5" customHeight="1" thickBot="1">
      <c r="A9" s="146" t="s">
        <v>406</v>
      </c>
      <c r="B9" s="630"/>
      <c r="C9" s="630"/>
    </row>
    <row r="10" spans="1:5" ht="20.25" customHeight="1" thickBot="1">
      <c r="A10" s="146" t="s">
        <v>407</v>
      </c>
      <c r="B10" s="149" t="s">
        <v>404</v>
      </c>
      <c r="C10" s="149" t="s">
        <v>402</v>
      </c>
    </row>
    <row r="11" spans="1:5" ht="15.75">
      <c r="A11" s="76"/>
      <c r="B11" s="76"/>
      <c r="C11" s="76"/>
    </row>
  </sheetData>
  <mergeCells count="4">
    <mergeCell ref="A2:C2"/>
    <mergeCell ref="A3:C3"/>
    <mergeCell ref="B7:B9"/>
    <mergeCell ref="C7:C9"/>
  </mergeCells>
  <printOptions horizontalCentered="1"/>
  <pageMargins left="0.55118110236220474" right="0.55118110236220474" top="0.98425196850393704" bottom="0.98425196850393704" header="0" footer="0"/>
  <pageSetup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B1:F94"/>
  <sheetViews>
    <sheetView view="pageBreakPreview" zoomScale="110" zoomScaleSheetLayoutView="110" workbookViewId="0">
      <selection activeCell="E12" sqref="E12"/>
    </sheetView>
  </sheetViews>
  <sheetFormatPr baseColWidth="10" defaultRowHeight="12.75"/>
  <cols>
    <col min="1" max="1" width="2.28515625" style="77" customWidth="1"/>
    <col min="2" max="5" width="15.7109375" style="157" customWidth="1"/>
    <col min="6" max="6" width="16.85546875" style="157" customWidth="1"/>
    <col min="7" max="16384" width="11.42578125" style="77"/>
  </cols>
  <sheetData>
    <row r="1" spans="2:6" ht="50.1" customHeight="1">
      <c r="B1" s="631" t="s">
        <v>481</v>
      </c>
      <c r="C1" s="631"/>
      <c r="D1" s="631"/>
      <c r="E1" s="631"/>
      <c r="F1" s="631"/>
    </row>
    <row r="2" spans="2:6" ht="15" customHeight="1">
      <c r="B2" s="632" t="s">
        <v>519</v>
      </c>
      <c r="C2" s="632"/>
      <c r="D2" s="632"/>
      <c r="E2" s="632"/>
      <c r="F2" s="632"/>
    </row>
    <row r="3" spans="2:6" ht="13.5">
      <c r="B3" s="150"/>
      <c r="C3" s="150"/>
      <c r="D3" s="150"/>
      <c r="E3" s="150"/>
      <c r="F3" s="150"/>
    </row>
    <row r="4" spans="2:6" ht="13.5">
      <c r="B4" s="151"/>
      <c r="C4" s="152" t="s">
        <v>480</v>
      </c>
      <c r="D4" s="151"/>
      <c r="E4" s="151"/>
      <c r="F4" s="151"/>
    </row>
    <row r="5" spans="2:6" ht="15" customHeight="1">
      <c r="B5" s="153" t="s">
        <v>408</v>
      </c>
      <c r="C5" s="153">
        <v>55</v>
      </c>
      <c r="D5" s="153">
        <v>65</v>
      </c>
      <c r="E5" s="153">
        <v>75</v>
      </c>
      <c r="F5" s="153">
        <v>85</v>
      </c>
    </row>
    <row r="6" spans="2:6" ht="13.5">
      <c r="B6" s="154">
        <v>1</v>
      </c>
      <c r="C6" s="155">
        <v>0.99219999999999997</v>
      </c>
      <c r="D6" s="155">
        <v>0.99219999999999997</v>
      </c>
      <c r="E6" s="155">
        <v>0.99319999999999997</v>
      </c>
      <c r="F6" s="156">
        <v>0.99399999999999999</v>
      </c>
    </row>
    <row r="7" spans="2:6" ht="13.5">
      <c r="B7" s="154">
        <v>2</v>
      </c>
      <c r="C7" s="155">
        <v>0.98409999999999997</v>
      </c>
      <c r="D7" s="155">
        <v>0.98409999999999997</v>
      </c>
      <c r="E7" s="155">
        <v>0.98629999999999995</v>
      </c>
      <c r="F7" s="156">
        <v>0.98799999999999999</v>
      </c>
    </row>
    <row r="8" spans="2:6" ht="13.5">
      <c r="B8" s="154">
        <v>3</v>
      </c>
      <c r="C8" s="155">
        <v>0.97589999999999999</v>
      </c>
      <c r="D8" s="155">
        <v>0.97589999999999999</v>
      </c>
      <c r="E8" s="155">
        <v>0.97919999999999996</v>
      </c>
      <c r="F8" s="155">
        <v>0.98170000000000002</v>
      </c>
    </row>
    <row r="9" spans="2:6" ht="13.5">
      <c r="B9" s="154">
        <v>4</v>
      </c>
      <c r="C9" s="155">
        <v>0.96730000000000005</v>
      </c>
      <c r="D9" s="155">
        <v>0.96730000000000005</v>
      </c>
      <c r="E9" s="155">
        <v>0.97189999999999999</v>
      </c>
      <c r="F9" s="155">
        <v>0.97540000000000004</v>
      </c>
    </row>
    <row r="10" spans="2:6" ht="13.5">
      <c r="B10" s="154">
        <v>5</v>
      </c>
      <c r="C10" s="155">
        <v>0.95860000000000001</v>
      </c>
      <c r="D10" s="155">
        <v>0.95860000000000001</v>
      </c>
      <c r="E10" s="155">
        <v>0.96440000000000003</v>
      </c>
      <c r="F10" s="155">
        <v>0.96889999999999998</v>
      </c>
    </row>
    <row r="11" spans="2:6" ht="13.5">
      <c r="B11" s="154">
        <v>6</v>
      </c>
      <c r="C11" s="155">
        <v>0.9496</v>
      </c>
      <c r="D11" s="155">
        <v>0.9496</v>
      </c>
      <c r="E11" s="155">
        <v>0.95679999999999998</v>
      </c>
      <c r="F11" s="155">
        <v>0.96220000000000006</v>
      </c>
    </row>
    <row r="12" spans="2:6" ht="13.5">
      <c r="B12" s="154">
        <v>7</v>
      </c>
      <c r="C12" s="155">
        <v>0.94040000000000001</v>
      </c>
      <c r="D12" s="155">
        <v>0.94040000000000001</v>
      </c>
      <c r="E12" s="156">
        <v>0.94899999999999995</v>
      </c>
      <c r="F12" s="155">
        <v>0.95540000000000003</v>
      </c>
    </row>
    <row r="13" spans="2:6" ht="13.5">
      <c r="B13" s="154">
        <v>8</v>
      </c>
      <c r="C13" s="155">
        <v>0.93089999999999995</v>
      </c>
      <c r="D13" s="155">
        <v>0.93089999999999995</v>
      </c>
      <c r="E13" s="156">
        <v>0.94099999999999995</v>
      </c>
      <c r="F13" s="155">
        <v>0.94850000000000001</v>
      </c>
    </row>
    <row r="14" spans="2:6" ht="13.5">
      <c r="B14" s="154">
        <v>9</v>
      </c>
      <c r="C14" s="155">
        <v>0.92120000000000002</v>
      </c>
      <c r="D14" s="155">
        <v>0.92120000000000002</v>
      </c>
      <c r="E14" s="155">
        <v>0.93279999999999996</v>
      </c>
      <c r="F14" s="155">
        <v>0.9415</v>
      </c>
    </row>
    <row r="15" spans="2:6" ht="13.5">
      <c r="B15" s="154">
        <v>10</v>
      </c>
      <c r="C15" s="155">
        <v>0.91120000000000001</v>
      </c>
      <c r="D15" s="155">
        <v>0.91120000000000001</v>
      </c>
      <c r="E15" s="155">
        <v>0.9244</v>
      </c>
      <c r="F15" s="155">
        <v>0.93430000000000002</v>
      </c>
    </row>
    <row r="16" spans="2:6" ht="13.5">
      <c r="B16" s="154">
        <v>11</v>
      </c>
      <c r="C16" s="155">
        <v>0.90110000000000001</v>
      </c>
      <c r="D16" s="155">
        <v>0.90110000000000001</v>
      </c>
      <c r="E16" s="155">
        <v>0.91590000000000005</v>
      </c>
      <c r="F16" s="155">
        <v>0.92689999999999995</v>
      </c>
    </row>
    <row r="17" spans="2:6" ht="13.5">
      <c r="B17" s="154">
        <v>12</v>
      </c>
      <c r="C17" s="155">
        <v>0.89070000000000005</v>
      </c>
      <c r="D17" s="155">
        <v>0.89070000000000005</v>
      </c>
      <c r="E17" s="155">
        <v>0.90720000000000001</v>
      </c>
      <c r="F17" s="155">
        <v>0.9194</v>
      </c>
    </row>
    <row r="18" spans="2:6" ht="13.5">
      <c r="B18" s="154">
        <v>13</v>
      </c>
      <c r="C18" s="156">
        <v>0.88</v>
      </c>
      <c r="D18" s="156">
        <v>0.88</v>
      </c>
      <c r="E18" s="155">
        <v>0.89829999999999999</v>
      </c>
      <c r="F18" s="155">
        <v>0.91180000000000005</v>
      </c>
    </row>
    <row r="19" spans="2:6" ht="13.5">
      <c r="B19" s="154">
        <v>14</v>
      </c>
      <c r="C19" s="155">
        <v>0.86909999999999998</v>
      </c>
      <c r="D19" s="155">
        <v>0.86909999999999998</v>
      </c>
      <c r="E19" s="155">
        <v>0.88919999999999999</v>
      </c>
      <c r="F19" s="155">
        <v>0.90410000000000001</v>
      </c>
    </row>
    <row r="20" spans="2:6" ht="13.5">
      <c r="B20" s="154">
        <v>15</v>
      </c>
      <c r="C20" s="156">
        <v>0.85799999999999998</v>
      </c>
      <c r="D20" s="156">
        <v>0.85799999999999998</v>
      </c>
      <c r="E20" s="156">
        <v>0.88</v>
      </c>
      <c r="F20" s="155">
        <v>0.8962</v>
      </c>
    </row>
    <row r="21" spans="2:6" ht="13.5">
      <c r="B21" s="154">
        <v>16</v>
      </c>
      <c r="C21" s="155">
        <v>0.84660000000000002</v>
      </c>
      <c r="D21" s="155">
        <v>0.84660000000000002</v>
      </c>
      <c r="E21" s="155">
        <v>0.87060000000000004</v>
      </c>
      <c r="F21" s="155">
        <v>0.88819999999999999</v>
      </c>
    </row>
    <row r="22" spans="2:6" ht="13.5">
      <c r="B22" s="154">
        <v>17</v>
      </c>
      <c r="C22" s="156">
        <v>0.83499999999999996</v>
      </c>
      <c r="D22" s="156">
        <v>0.83499999999999996</v>
      </c>
      <c r="E22" s="156">
        <v>0.86099999999999999</v>
      </c>
      <c r="F22" s="156">
        <v>0.88</v>
      </c>
    </row>
    <row r="23" spans="2:6" ht="13.5">
      <c r="B23" s="154">
        <v>18</v>
      </c>
      <c r="C23" s="155">
        <v>0.82320000000000004</v>
      </c>
      <c r="D23" s="155">
        <v>0.82320000000000004</v>
      </c>
      <c r="E23" s="155">
        <v>0.85119999999999996</v>
      </c>
      <c r="F23" s="155">
        <v>0.87170000000000003</v>
      </c>
    </row>
    <row r="24" spans="2:6" ht="13.5">
      <c r="B24" s="154">
        <v>19</v>
      </c>
      <c r="C24" s="156">
        <v>0.81110000000000004</v>
      </c>
      <c r="D24" s="156">
        <v>0.81110000000000004</v>
      </c>
      <c r="E24" s="156">
        <v>0.84119999999999995</v>
      </c>
      <c r="F24" s="156">
        <v>0.86329999999999996</v>
      </c>
    </row>
    <row r="25" spans="2:6" ht="13.5">
      <c r="B25" s="154">
        <v>20</v>
      </c>
      <c r="C25" s="155">
        <v>0.79879999999999995</v>
      </c>
      <c r="D25" s="155">
        <v>0.79879999999999995</v>
      </c>
      <c r="E25" s="155">
        <v>0.83109999999999995</v>
      </c>
      <c r="F25" s="155">
        <v>0.85470000000000002</v>
      </c>
    </row>
    <row r="26" spans="2:6" ht="13.5">
      <c r="B26" s="154">
        <v>21</v>
      </c>
      <c r="C26" s="156">
        <v>0.7863</v>
      </c>
      <c r="D26" s="156">
        <v>0.7863</v>
      </c>
      <c r="E26" s="156">
        <v>0.82079999999999997</v>
      </c>
      <c r="F26" s="156">
        <v>0.84599999999999997</v>
      </c>
    </row>
    <row r="27" spans="2:6" ht="13.5">
      <c r="B27" s="154">
        <v>22</v>
      </c>
      <c r="C27" s="155">
        <v>0.77349999999999997</v>
      </c>
      <c r="D27" s="155">
        <v>0.77349999999999997</v>
      </c>
      <c r="E27" s="155">
        <v>0.81030000000000002</v>
      </c>
      <c r="F27" s="155">
        <v>0.83709999999999996</v>
      </c>
    </row>
    <row r="28" spans="2:6" ht="13.5">
      <c r="B28" s="154">
        <v>23</v>
      </c>
      <c r="C28" s="156">
        <v>0.76049999999999995</v>
      </c>
      <c r="D28" s="156">
        <v>0.76049999999999995</v>
      </c>
      <c r="E28" s="156">
        <v>0.79959999999999998</v>
      </c>
      <c r="F28" s="156">
        <v>0.82809999999999995</v>
      </c>
    </row>
    <row r="29" spans="2:6" ht="13.5">
      <c r="B29" s="154">
        <v>24</v>
      </c>
      <c r="C29" s="155">
        <v>0.74719999999999998</v>
      </c>
      <c r="D29" s="155">
        <v>0.74719999999999998</v>
      </c>
      <c r="E29" s="155">
        <v>0.78879999999999995</v>
      </c>
      <c r="F29" s="156">
        <v>0.81899999999999995</v>
      </c>
    </row>
    <row r="30" spans="2:6" ht="13.5">
      <c r="B30" s="154">
        <v>25</v>
      </c>
      <c r="C30" s="156">
        <v>0.73370000000000002</v>
      </c>
      <c r="D30" s="156">
        <v>0.73370000000000002</v>
      </c>
      <c r="E30" s="156">
        <v>0.77780000000000005</v>
      </c>
      <c r="F30" s="156">
        <v>0.80969999999999998</v>
      </c>
    </row>
    <row r="31" spans="2:6" ht="13.5">
      <c r="B31" s="154">
        <v>26</v>
      </c>
      <c r="C31" s="156">
        <v>0.72</v>
      </c>
      <c r="D31" s="156">
        <v>0.72</v>
      </c>
      <c r="E31" s="155">
        <v>0.76659999999999995</v>
      </c>
      <c r="F31" s="156">
        <v>0.80030000000000001</v>
      </c>
    </row>
    <row r="32" spans="2:6" ht="13.5">
      <c r="B32" s="154">
        <v>27</v>
      </c>
      <c r="C32" s="156">
        <v>0.70599999999999996</v>
      </c>
      <c r="D32" s="156">
        <v>0.70599999999999996</v>
      </c>
      <c r="E32" s="156">
        <v>0.75519999999999998</v>
      </c>
      <c r="F32" s="156">
        <v>0.79069999999999996</v>
      </c>
    </row>
    <row r="33" spans="2:6" ht="13.5">
      <c r="B33" s="154">
        <v>28</v>
      </c>
      <c r="C33" s="156">
        <v>0.69179999999999997</v>
      </c>
      <c r="D33" s="156">
        <v>0.69179999999999997</v>
      </c>
      <c r="E33" s="155">
        <v>0.74360000000000004</v>
      </c>
      <c r="F33" s="156">
        <v>0.78100000000000003</v>
      </c>
    </row>
    <row r="34" spans="2:6" ht="13.5">
      <c r="B34" s="154">
        <v>29</v>
      </c>
      <c r="C34" s="156">
        <v>0.6774</v>
      </c>
      <c r="D34" s="156">
        <v>0.6774</v>
      </c>
      <c r="E34" s="156">
        <v>0.7319</v>
      </c>
      <c r="F34" s="156">
        <v>0.7712</v>
      </c>
    </row>
    <row r="35" spans="2:6" ht="13.5">
      <c r="B35" s="154">
        <v>30</v>
      </c>
      <c r="C35" s="156">
        <v>0.66269999999999996</v>
      </c>
      <c r="D35" s="156">
        <v>0.66269999999999996</v>
      </c>
      <c r="E35" s="156">
        <v>0.72</v>
      </c>
      <c r="F35" s="156">
        <v>0.76119999999999999</v>
      </c>
    </row>
    <row r="36" spans="2:6" ht="13.5">
      <c r="B36" s="154">
        <v>31</v>
      </c>
      <c r="C36" s="156">
        <v>0.64780000000000004</v>
      </c>
      <c r="D36" s="156">
        <v>0.64780000000000004</v>
      </c>
      <c r="E36" s="156">
        <v>0.70789999999999997</v>
      </c>
      <c r="F36" s="156">
        <v>0.75109999999999999</v>
      </c>
    </row>
    <row r="37" spans="2:6" ht="13.5">
      <c r="B37" s="154">
        <v>32</v>
      </c>
      <c r="C37" s="156">
        <v>0.63270000000000004</v>
      </c>
      <c r="D37" s="156">
        <v>0.63270000000000004</v>
      </c>
      <c r="E37" s="156">
        <v>0.6956</v>
      </c>
      <c r="F37" s="156">
        <v>0.7409</v>
      </c>
    </row>
    <row r="38" spans="2:6" ht="13.5">
      <c r="B38" s="154">
        <v>33</v>
      </c>
      <c r="C38" s="156">
        <v>0.61729999999999996</v>
      </c>
      <c r="D38" s="156">
        <v>0.61729999999999996</v>
      </c>
      <c r="E38" s="156">
        <v>0.68320000000000003</v>
      </c>
      <c r="F38" s="156">
        <v>0.73050000000000004</v>
      </c>
    </row>
    <row r="39" spans="2:6" ht="13.5">
      <c r="B39" s="154">
        <v>34</v>
      </c>
      <c r="C39" s="156">
        <v>0.60170000000000001</v>
      </c>
      <c r="D39" s="156">
        <v>0.60170000000000001</v>
      </c>
      <c r="E39" s="156">
        <v>0.67059999999999997</v>
      </c>
      <c r="F39" s="156">
        <v>0.72</v>
      </c>
    </row>
    <row r="40" spans="2:6" ht="13.5">
      <c r="B40" s="154">
        <v>35</v>
      </c>
      <c r="C40" s="156">
        <v>0.58579999999999999</v>
      </c>
      <c r="D40" s="156">
        <v>0.58579999999999999</v>
      </c>
      <c r="E40" s="156">
        <v>0.65780000000000005</v>
      </c>
      <c r="F40" s="156">
        <v>0.70930000000000004</v>
      </c>
    </row>
    <row r="41" spans="2:6" ht="13.5">
      <c r="B41" s="154">
        <v>36</v>
      </c>
      <c r="C41" s="156">
        <v>0.56969999999999998</v>
      </c>
      <c r="D41" s="156">
        <v>0.56969999999999998</v>
      </c>
      <c r="E41" s="156">
        <v>0.64480000000000004</v>
      </c>
      <c r="F41" s="156">
        <v>0.69850000000000001</v>
      </c>
    </row>
    <row r="42" spans="2:6" ht="13.5">
      <c r="B42" s="154">
        <v>37</v>
      </c>
      <c r="C42" s="156">
        <v>0.5534</v>
      </c>
      <c r="D42" s="156">
        <v>0.5534</v>
      </c>
      <c r="E42" s="156">
        <v>0.63160000000000005</v>
      </c>
      <c r="F42" s="156">
        <v>0.68759999999999999</v>
      </c>
    </row>
    <row r="43" spans="2:6" ht="13.5">
      <c r="B43" s="154">
        <v>38</v>
      </c>
      <c r="C43" s="156">
        <v>0.53680000000000005</v>
      </c>
      <c r="D43" s="156">
        <v>0.53680000000000005</v>
      </c>
      <c r="E43" s="156">
        <v>0.61829999999999996</v>
      </c>
      <c r="F43" s="156">
        <v>0.67649999999999999</v>
      </c>
    </row>
    <row r="44" spans="2:6" ht="13.5">
      <c r="B44" s="154">
        <v>39</v>
      </c>
      <c r="C44" s="156">
        <v>0.52</v>
      </c>
      <c r="D44" s="156">
        <v>0.52</v>
      </c>
      <c r="E44" s="156">
        <v>0.6048</v>
      </c>
      <c r="F44" s="156">
        <v>0.6653</v>
      </c>
    </row>
    <row r="45" spans="2:6" ht="13.5">
      <c r="B45" s="154">
        <v>40</v>
      </c>
      <c r="C45" s="156">
        <v>0.503</v>
      </c>
      <c r="D45" s="156">
        <v>0.503</v>
      </c>
      <c r="E45" s="156">
        <v>0.59109999999999996</v>
      </c>
      <c r="F45" s="156">
        <v>0.65400000000000003</v>
      </c>
    </row>
    <row r="46" spans="2:6" ht="13.5">
      <c r="B46" s="154">
        <v>41</v>
      </c>
      <c r="C46" s="156">
        <v>0.48570000000000002</v>
      </c>
      <c r="D46" s="156">
        <v>0.48570000000000002</v>
      </c>
      <c r="E46" s="156">
        <v>0.57720000000000005</v>
      </c>
      <c r="F46" s="156">
        <v>0.64249999999999996</v>
      </c>
    </row>
    <row r="47" spans="2:6" ht="13.5">
      <c r="B47" s="154">
        <v>42</v>
      </c>
      <c r="C47" s="156">
        <v>0.46820000000000001</v>
      </c>
      <c r="D47" s="156">
        <v>0.46820000000000001</v>
      </c>
      <c r="E47" s="156">
        <v>0.56320000000000003</v>
      </c>
      <c r="F47" s="156">
        <v>0.63090000000000002</v>
      </c>
    </row>
    <row r="48" spans="2:6" ht="13.5">
      <c r="B48" s="154">
        <v>43</v>
      </c>
      <c r="C48" s="156">
        <v>0.45040000000000002</v>
      </c>
      <c r="D48" s="156">
        <v>0.45040000000000002</v>
      </c>
      <c r="E48" s="156">
        <v>0.54900000000000004</v>
      </c>
      <c r="F48" s="156">
        <v>0.61909999999999998</v>
      </c>
    </row>
    <row r="49" spans="2:6" ht="13.5">
      <c r="B49" s="154">
        <v>44</v>
      </c>
      <c r="C49" s="156">
        <v>0.43240000000000001</v>
      </c>
      <c r="D49" s="156">
        <v>0.43240000000000001</v>
      </c>
      <c r="E49" s="156">
        <v>0.53459999999999996</v>
      </c>
      <c r="F49" s="156">
        <v>0.60719999999999996</v>
      </c>
    </row>
    <row r="50" spans="2:6" ht="13.5">
      <c r="B50" s="154">
        <v>45</v>
      </c>
      <c r="C50" s="156">
        <v>0.41420000000000001</v>
      </c>
      <c r="D50" s="156">
        <v>0.41420000000000001</v>
      </c>
      <c r="E50" s="156">
        <v>0.52</v>
      </c>
      <c r="F50" s="156">
        <v>0.59519999999999995</v>
      </c>
    </row>
    <row r="51" spans="2:6" ht="13.5">
      <c r="B51" s="154">
        <v>46</v>
      </c>
      <c r="C51" s="156">
        <v>0.3957</v>
      </c>
      <c r="D51" s="156">
        <v>0.3957</v>
      </c>
      <c r="E51" s="156">
        <v>0.50519999999999998</v>
      </c>
      <c r="F51" s="156">
        <v>0.58299999999999996</v>
      </c>
    </row>
    <row r="52" spans="2:6" ht="13.5">
      <c r="B52" s="154">
        <v>47</v>
      </c>
      <c r="C52" s="156">
        <v>0.377</v>
      </c>
      <c r="D52" s="156">
        <v>0.377</v>
      </c>
      <c r="E52" s="156">
        <v>0.49030000000000001</v>
      </c>
      <c r="F52" s="156">
        <v>0.57069999999999999</v>
      </c>
    </row>
    <row r="53" spans="2:6" ht="13.5">
      <c r="B53" s="154">
        <v>48</v>
      </c>
      <c r="C53" s="156">
        <v>0.35809999999999997</v>
      </c>
      <c r="D53" s="156">
        <v>0.35809999999999997</v>
      </c>
      <c r="E53" s="156">
        <v>0.47520000000000001</v>
      </c>
      <c r="F53" s="156">
        <v>0.55820000000000003</v>
      </c>
    </row>
    <row r="54" spans="2:6" ht="13.5">
      <c r="B54" s="154">
        <v>49</v>
      </c>
      <c r="C54" s="156">
        <v>0.33889999999999998</v>
      </c>
      <c r="D54" s="156">
        <v>0.33889999999999998</v>
      </c>
      <c r="E54" s="156">
        <v>0.45989999999999998</v>
      </c>
      <c r="F54" s="156">
        <v>0.54559999999999997</v>
      </c>
    </row>
    <row r="55" spans="2:6" ht="13.5">
      <c r="B55" s="154">
        <v>50</v>
      </c>
      <c r="C55" s="156">
        <v>0.31950000000000001</v>
      </c>
      <c r="D55" s="156">
        <v>0.31950000000000001</v>
      </c>
      <c r="E55" s="156">
        <v>0.44440000000000002</v>
      </c>
      <c r="F55" s="156">
        <v>0.53290000000000004</v>
      </c>
    </row>
    <row r="56" spans="2:6" ht="13.5">
      <c r="B56" s="154">
        <v>51</v>
      </c>
      <c r="C56" s="156">
        <v>0.2999</v>
      </c>
      <c r="D56" s="156">
        <v>0.2999</v>
      </c>
      <c r="E56" s="156">
        <v>0.42880000000000001</v>
      </c>
      <c r="F56" s="156">
        <v>0.52</v>
      </c>
    </row>
    <row r="57" spans="2:6" ht="13.5">
      <c r="B57" s="154">
        <v>52</v>
      </c>
      <c r="C57" s="156">
        <v>0.28000000000000003</v>
      </c>
      <c r="D57" s="156">
        <v>0.28000000000000003</v>
      </c>
      <c r="E57" s="156">
        <v>0.41299999999999998</v>
      </c>
      <c r="F57" s="156">
        <v>0.50700000000000001</v>
      </c>
    </row>
    <row r="58" spans="2:6" ht="13.5">
      <c r="B58" s="154">
        <v>53</v>
      </c>
      <c r="C58" s="156">
        <v>0.25990000000000002</v>
      </c>
      <c r="D58" s="156">
        <v>0.25990000000000002</v>
      </c>
      <c r="E58" s="156">
        <v>0.39700000000000002</v>
      </c>
      <c r="F58" s="156">
        <v>0.49380000000000002</v>
      </c>
    </row>
    <row r="59" spans="2:6" ht="13.5">
      <c r="B59" s="154">
        <v>54</v>
      </c>
      <c r="C59" s="156">
        <v>0.23949999999999999</v>
      </c>
      <c r="D59" s="156">
        <v>0.23949999999999999</v>
      </c>
      <c r="E59" s="156">
        <v>0.38080000000000003</v>
      </c>
      <c r="F59" s="156">
        <v>0.48060000000000003</v>
      </c>
    </row>
    <row r="60" spans="2:6" ht="13.5">
      <c r="B60" s="154">
        <v>55</v>
      </c>
      <c r="C60" s="156">
        <v>0.21890000000000001</v>
      </c>
      <c r="D60" s="156">
        <v>0.21890000000000001</v>
      </c>
      <c r="E60" s="156">
        <v>0.3644</v>
      </c>
      <c r="F60" s="156">
        <v>0.46710000000000002</v>
      </c>
    </row>
    <row r="61" spans="2:6" ht="13.5">
      <c r="B61" s="154">
        <v>56</v>
      </c>
      <c r="C61" s="155"/>
      <c r="D61" s="156">
        <v>0.1981</v>
      </c>
      <c r="E61" s="156">
        <v>0.34789999999999999</v>
      </c>
      <c r="F61" s="156">
        <v>0.4536</v>
      </c>
    </row>
    <row r="62" spans="2:6" ht="13.5">
      <c r="B62" s="154">
        <v>57</v>
      </c>
      <c r="C62" s="155"/>
      <c r="D62" s="156">
        <v>0.17699999999999999</v>
      </c>
      <c r="E62" s="156">
        <v>0.33119999999999999</v>
      </c>
      <c r="F62" s="156">
        <v>0.43990000000000001</v>
      </c>
    </row>
    <row r="63" spans="2:6" ht="13.5">
      <c r="B63" s="154">
        <v>58</v>
      </c>
      <c r="C63" s="155"/>
      <c r="D63" s="156">
        <v>0.15570000000000001</v>
      </c>
      <c r="E63" s="156">
        <v>0.31430000000000002</v>
      </c>
      <c r="F63" s="156">
        <v>0.42599999999999999</v>
      </c>
    </row>
    <row r="64" spans="2:6" ht="13.5">
      <c r="B64" s="154">
        <v>59</v>
      </c>
      <c r="C64" s="155"/>
      <c r="D64" s="156">
        <v>0.13420000000000001</v>
      </c>
      <c r="E64" s="156">
        <v>0.29720000000000002</v>
      </c>
      <c r="F64" s="156">
        <v>0.41199999999999998</v>
      </c>
    </row>
    <row r="65" spans="2:6" ht="13.5">
      <c r="B65" s="154">
        <v>60</v>
      </c>
      <c r="C65" s="155"/>
      <c r="D65" s="156">
        <v>0.1124</v>
      </c>
      <c r="E65" s="156">
        <v>0.28000000000000003</v>
      </c>
      <c r="F65" s="156">
        <v>0.39789999999999998</v>
      </c>
    </row>
    <row r="66" spans="2:6" ht="13.5">
      <c r="B66" s="154">
        <v>61</v>
      </c>
      <c r="C66" s="155"/>
      <c r="D66" s="156">
        <v>9.0399999999999994E-2</v>
      </c>
      <c r="E66" s="156">
        <v>0.2626</v>
      </c>
      <c r="F66" s="156">
        <v>0.38369999999999999</v>
      </c>
    </row>
    <row r="67" spans="2:6" ht="13.5">
      <c r="B67" s="154">
        <v>62</v>
      </c>
      <c r="C67" s="155"/>
      <c r="D67" s="156">
        <v>6.8199999999999997E-2</v>
      </c>
      <c r="E67" s="156">
        <v>0.245</v>
      </c>
      <c r="F67" s="156">
        <v>0.36930000000000002</v>
      </c>
    </row>
    <row r="68" spans="2:6" ht="13.5">
      <c r="B68" s="154">
        <v>63</v>
      </c>
      <c r="C68" s="155"/>
      <c r="D68" s="156">
        <v>4.5699999999999998E-2</v>
      </c>
      <c r="E68" s="156">
        <v>0.22720000000000001</v>
      </c>
      <c r="F68" s="156">
        <v>0.35470000000000002</v>
      </c>
    </row>
    <row r="69" spans="2:6" ht="13.5">
      <c r="B69" s="154">
        <v>64</v>
      </c>
      <c r="C69" s="155"/>
      <c r="D69" s="156">
        <v>2.3E-2</v>
      </c>
      <c r="E69" s="156">
        <v>0.2092</v>
      </c>
      <c r="F69" s="156">
        <v>0.34010000000000001</v>
      </c>
    </row>
    <row r="70" spans="2:6" ht="13.5">
      <c r="B70" s="154">
        <v>65</v>
      </c>
      <c r="C70" s="155"/>
      <c r="D70" s="156">
        <v>0</v>
      </c>
      <c r="E70" s="156">
        <v>0.19109999999999999</v>
      </c>
      <c r="F70" s="156">
        <v>0.32529999999999998</v>
      </c>
    </row>
    <row r="71" spans="2:6" ht="13.5">
      <c r="B71" s="154">
        <v>66</v>
      </c>
      <c r="C71" s="155"/>
      <c r="D71" s="155"/>
      <c r="E71" s="156">
        <v>0.17180000000000001</v>
      </c>
      <c r="F71" s="156">
        <v>0.31159999999999999</v>
      </c>
    </row>
    <row r="72" spans="2:6" ht="13.5">
      <c r="B72" s="154">
        <v>67</v>
      </c>
      <c r="C72" s="155"/>
      <c r="D72" s="155"/>
      <c r="E72" s="156">
        <v>0.15429999999999999</v>
      </c>
      <c r="F72" s="156">
        <v>0.29520000000000002</v>
      </c>
    </row>
    <row r="73" spans="2:6" ht="13.5">
      <c r="B73" s="154">
        <v>68</v>
      </c>
      <c r="C73" s="155"/>
      <c r="D73" s="155"/>
      <c r="E73" s="156">
        <v>0.1356</v>
      </c>
      <c r="F73" s="156">
        <v>0.28000000000000003</v>
      </c>
    </row>
    <row r="74" spans="2:6" ht="13.5">
      <c r="B74" s="154">
        <v>69</v>
      </c>
      <c r="C74" s="155"/>
      <c r="D74" s="155"/>
      <c r="E74" s="156">
        <v>0.1168</v>
      </c>
      <c r="F74" s="156">
        <v>0.2646</v>
      </c>
    </row>
    <row r="75" spans="2:6" ht="13.5">
      <c r="B75" s="154">
        <v>70</v>
      </c>
      <c r="C75" s="155"/>
      <c r="D75" s="155"/>
      <c r="E75" s="156">
        <v>9.7799999999999998E-2</v>
      </c>
      <c r="F75" s="156">
        <v>0.24909999999999999</v>
      </c>
    </row>
    <row r="76" spans="2:6" ht="13.5">
      <c r="B76" s="154">
        <v>71</v>
      </c>
      <c r="C76" s="155"/>
      <c r="D76" s="155"/>
      <c r="E76" s="156">
        <v>7.8600000000000003E-2</v>
      </c>
      <c r="F76" s="156">
        <v>0.23350000000000001</v>
      </c>
    </row>
    <row r="77" spans="2:6" ht="13.5">
      <c r="B77" s="154">
        <v>72</v>
      </c>
      <c r="C77" s="155"/>
      <c r="D77" s="155"/>
      <c r="E77" s="156">
        <v>5.9200000000000003E-2</v>
      </c>
      <c r="F77" s="156">
        <v>0.2177</v>
      </c>
    </row>
    <row r="78" spans="2:6" ht="13.5">
      <c r="B78" s="154">
        <v>73</v>
      </c>
      <c r="C78" s="155"/>
      <c r="D78" s="155"/>
      <c r="E78" s="156">
        <v>3.9600000000000003E-2</v>
      </c>
      <c r="F78" s="156">
        <v>0.20180000000000001</v>
      </c>
    </row>
    <row r="79" spans="2:6" ht="13.5">
      <c r="B79" s="154">
        <v>74</v>
      </c>
      <c r="C79" s="155"/>
      <c r="D79" s="155"/>
      <c r="E79" s="156">
        <v>1.9900000000000001E-2</v>
      </c>
      <c r="F79" s="156">
        <v>0.1857</v>
      </c>
    </row>
    <row r="80" spans="2:6" ht="13.5">
      <c r="B80" s="154">
        <v>75</v>
      </c>
      <c r="C80" s="155"/>
      <c r="D80" s="155"/>
      <c r="E80" s="156">
        <v>0</v>
      </c>
      <c r="F80" s="156">
        <v>0.1696</v>
      </c>
    </row>
    <row r="81" spans="2:6" ht="13.5">
      <c r="B81" s="154">
        <v>76</v>
      </c>
      <c r="C81" s="155"/>
      <c r="D81" s="155"/>
      <c r="E81" s="155"/>
      <c r="F81" s="156">
        <v>0.1532</v>
      </c>
    </row>
    <row r="82" spans="2:6" ht="13.5">
      <c r="B82" s="154">
        <v>77</v>
      </c>
      <c r="C82" s="155"/>
      <c r="D82" s="155"/>
      <c r="E82" s="155"/>
      <c r="F82" s="156">
        <v>0.13669999999999999</v>
      </c>
    </row>
    <row r="83" spans="2:6" ht="13.5">
      <c r="B83" s="154">
        <v>78</v>
      </c>
      <c r="C83" s="155"/>
      <c r="D83" s="155"/>
      <c r="E83" s="155"/>
      <c r="F83" s="156">
        <v>0.1201</v>
      </c>
    </row>
    <row r="84" spans="2:6" ht="13.5">
      <c r="B84" s="154">
        <v>79</v>
      </c>
      <c r="C84" s="155"/>
      <c r="D84" s="155"/>
      <c r="E84" s="155"/>
      <c r="F84" s="156">
        <v>0.10340000000000001</v>
      </c>
    </row>
    <row r="85" spans="2:6" ht="13.5">
      <c r="B85" s="154">
        <v>80</v>
      </c>
      <c r="C85" s="155"/>
      <c r="D85" s="155"/>
      <c r="E85" s="155"/>
      <c r="F85" s="156">
        <v>8.6499999999999994E-2</v>
      </c>
    </row>
    <row r="86" spans="2:6" ht="13.5">
      <c r="B86" s="154">
        <v>81</v>
      </c>
      <c r="C86" s="155"/>
      <c r="D86" s="155"/>
      <c r="E86" s="155"/>
      <c r="F86" s="156">
        <v>6.9599999999999995E-2</v>
      </c>
    </row>
    <row r="87" spans="2:6" ht="13.5">
      <c r="B87" s="154">
        <v>82</v>
      </c>
      <c r="C87" s="155"/>
      <c r="D87" s="155"/>
      <c r="E87" s="155"/>
      <c r="F87" s="156">
        <v>5.2299999999999999E-2</v>
      </c>
    </row>
    <row r="88" spans="2:6" ht="13.5">
      <c r="B88" s="154">
        <v>83</v>
      </c>
      <c r="C88" s="155"/>
      <c r="D88" s="155"/>
      <c r="E88" s="155"/>
      <c r="F88" s="156">
        <v>3.5000000000000003E-2</v>
      </c>
    </row>
    <row r="89" spans="2:6" ht="13.5">
      <c r="B89" s="154">
        <v>84</v>
      </c>
      <c r="C89" s="155"/>
      <c r="D89" s="155"/>
      <c r="E89" s="155"/>
      <c r="F89" s="156">
        <v>1.7600000000000001E-2</v>
      </c>
    </row>
    <row r="90" spans="2:6" ht="13.5">
      <c r="B90" s="154">
        <v>85</v>
      </c>
      <c r="C90" s="155"/>
      <c r="D90" s="155"/>
      <c r="E90" s="155"/>
      <c r="F90" s="156">
        <v>0</v>
      </c>
    </row>
    <row r="91" spans="2:6" ht="13.5">
      <c r="B91" s="150"/>
      <c r="C91" s="150"/>
      <c r="D91" s="150"/>
      <c r="E91" s="150"/>
      <c r="F91" s="150"/>
    </row>
    <row r="92" spans="2:6" ht="13.5">
      <c r="B92" s="150"/>
      <c r="C92" s="150"/>
      <c r="D92" s="150"/>
      <c r="E92" s="150"/>
      <c r="F92" s="150"/>
    </row>
    <row r="93" spans="2:6" ht="13.5">
      <c r="B93" s="633" t="s">
        <v>491</v>
      </c>
      <c r="C93" s="633"/>
      <c r="D93" s="633"/>
      <c r="E93" s="633"/>
      <c r="F93" s="633"/>
    </row>
    <row r="94" spans="2:6" ht="13.5">
      <c r="B94" s="633" t="s">
        <v>409</v>
      </c>
      <c r="C94" s="633"/>
      <c r="D94" s="633"/>
      <c r="E94" s="633"/>
      <c r="F94" s="633"/>
    </row>
  </sheetData>
  <mergeCells count="4">
    <mergeCell ref="B1:F1"/>
    <mergeCell ref="B2:F2"/>
    <mergeCell ref="B93:F93"/>
    <mergeCell ref="B94:F94"/>
  </mergeCells>
  <pageMargins left="0.74803149606299213" right="0.70866141732283472" top="0.74803149606299213" bottom="0.74803149606299213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L63"/>
  <sheetViews>
    <sheetView tabSelected="1" view="pageBreakPreview" zoomScaleNormal="140" zoomScaleSheetLayoutView="100" workbookViewId="0">
      <selection activeCell="E6" sqref="E6"/>
    </sheetView>
  </sheetViews>
  <sheetFormatPr baseColWidth="10" defaultRowHeight="12.75"/>
  <cols>
    <col min="1" max="1" width="9.42578125" customWidth="1"/>
    <col min="11" max="11" width="3.28515625" customWidth="1"/>
    <col min="12" max="12" width="3.28515625" style="80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9"/>
    </row>
    <row r="2" spans="1:12" ht="24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9"/>
    </row>
    <row r="3" spans="1:12" ht="18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9"/>
    </row>
    <row r="4" spans="1:12" ht="3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197"/>
    </row>
    <row r="5" spans="1:12" ht="21" hidden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197"/>
    </row>
    <row r="6" spans="1:12" ht="15">
      <c r="A6" s="637" t="s">
        <v>410</v>
      </c>
      <c r="B6" s="638"/>
      <c r="C6" s="635">
        <v>65</v>
      </c>
      <c r="D6" s="636"/>
      <c r="E6" s="51"/>
      <c r="F6" s="51"/>
      <c r="G6" s="51"/>
      <c r="H6" s="51"/>
      <c r="I6" s="51"/>
      <c r="J6" s="51"/>
      <c r="K6" s="51"/>
      <c r="L6" s="197"/>
    </row>
    <row r="7" spans="1:12" ht="14.25" thickBot="1">
      <c r="A7" s="198"/>
      <c r="B7" s="199"/>
      <c r="C7" s="200"/>
      <c r="D7" s="200"/>
      <c r="E7" s="200"/>
      <c r="F7" s="200"/>
      <c r="G7" s="200"/>
      <c r="H7" s="200"/>
      <c r="I7" s="200"/>
      <c r="J7" s="200"/>
      <c r="K7" s="199"/>
      <c r="L7" s="201"/>
    </row>
    <row r="8" spans="1:12" ht="14.25" thickTop="1">
      <c r="A8" s="205"/>
      <c r="B8" s="634" t="s">
        <v>411</v>
      </c>
      <c r="C8" s="634"/>
      <c r="D8" s="634"/>
      <c r="E8" s="634"/>
      <c r="F8" s="634"/>
      <c r="G8" s="634"/>
      <c r="H8" s="634"/>
      <c r="I8" s="634"/>
      <c r="J8" s="634"/>
      <c r="K8" s="51"/>
      <c r="L8" s="207"/>
    </row>
    <row r="9" spans="1:12" ht="26.25" thickBot="1">
      <c r="A9" s="206" t="s">
        <v>412</v>
      </c>
      <c r="B9" s="202" t="s">
        <v>413</v>
      </c>
      <c r="C9" s="203" t="s">
        <v>414</v>
      </c>
      <c r="D9" s="203" t="s">
        <v>415</v>
      </c>
      <c r="E9" s="203" t="s">
        <v>416</v>
      </c>
      <c r="F9" s="203" t="s">
        <v>417</v>
      </c>
      <c r="G9" s="203" t="s">
        <v>418</v>
      </c>
      <c r="H9" s="203" t="s">
        <v>419</v>
      </c>
      <c r="I9" s="203" t="s">
        <v>420</v>
      </c>
      <c r="J9" s="203" t="s">
        <v>502</v>
      </c>
      <c r="K9" s="204"/>
      <c r="L9" s="208"/>
    </row>
    <row r="10" spans="1:12" ht="14.25" thickTop="1">
      <c r="A10" s="193"/>
      <c r="B10" s="194">
        <v>1</v>
      </c>
      <c r="C10" s="194">
        <f>1-0.0032</f>
        <v>0.99680000000000002</v>
      </c>
      <c r="D10" s="194">
        <f>1-0.0252</f>
        <v>0.9748</v>
      </c>
      <c r="E10" s="194">
        <f>1-0.0809</f>
        <v>0.91910000000000003</v>
      </c>
      <c r="F10" s="194">
        <f>1-0.1801</f>
        <v>0.81989999999999996</v>
      </c>
      <c r="G10" s="194">
        <f>1-0.332</f>
        <v>0.66799999999999993</v>
      </c>
      <c r="H10" s="194">
        <f>1-0.526</f>
        <v>0.47399999999999998</v>
      </c>
      <c r="I10" s="194">
        <f>1-0.752</f>
        <v>0.248</v>
      </c>
      <c r="J10" s="194">
        <v>0.1</v>
      </c>
      <c r="K10" s="195"/>
      <c r="L10" s="196"/>
    </row>
    <row r="11" spans="1:12" ht="13.5">
      <c r="A11" s="191">
        <v>0</v>
      </c>
      <c r="B11" s="78">
        <v>1</v>
      </c>
      <c r="C11" s="79">
        <v>0.99</v>
      </c>
      <c r="D11" s="79">
        <v>0.97499999999999998</v>
      </c>
      <c r="E11" s="79">
        <v>0.92</v>
      </c>
      <c r="F11" s="79">
        <v>0.82</v>
      </c>
      <c r="G11" s="79">
        <v>0.66</v>
      </c>
      <c r="H11" s="79">
        <v>0.47</v>
      </c>
      <c r="I11" s="79">
        <v>0.25</v>
      </c>
      <c r="J11" s="79">
        <v>0.13500000000000001</v>
      </c>
      <c r="K11" s="189"/>
      <c r="L11" s="190"/>
    </row>
    <row r="12" spans="1:12" ht="13.5">
      <c r="A12" s="191">
        <v>1</v>
      </c>
      <c r="B12" s="192">
        <f>(1-(A12/L12)^1.4)*1</f>
        <v>0.99710318139767862</v>
      </c>
      <c r="C12" s="192">
        <f>(1-(A12/L12)^1.4)*0.99</f>
        <v>0.98713214958370177</v>
      </c>
      <c r="D12" s="192">
        <f>(1-(K12/L12)^1.4)*0.975</f>
        <v>0.97217560186273666</v>
      </c>
      <c r="E12" s="192">
        <f>(1-((K12/L12)^1.4))*0.92</f>
        <v>0.91733492688586438</v>
      </c>
      <c r="F12" s="192">
        <f>(1-((K12/L12)^1.4))*0.82</f>
        <v>0.81762460874609644</v>
      </c>
      <c r="G12" s="192">
        <f t="shared" ref="G12:G63" si="0">(1-((K12/L12)^1.4))*0.66</f>
        <v>0.65808809972246796</v>
      </c>
      <c r="H12" s="192">
        <f>(1-((K12/L12)^1.4))*0.47</f>
        <v>0.46863849525690893</v>
      </c>
      <c r="I12" s="192">
        <f>(1-(K12/L12)^1.4)*0.25</f>
        <v>0.24927579534941965</v>
      </c>
      <c r="J12" s="192">
        <f>(1-((A12/L12)^1.4))*0.135</f>
        <v>0.13460892948868663</v>
      </c>
      <c r="K12" s="191">
        <v>1</v>
      </c>
      <c r="L12" s="191">
        <v>65</v>
      </c>
    </row>
    <row r="13" spans="1:12" ht="13.5">
      <c r="A13" s="191">
        <v>2</v>
      </c>
      <c r="B13" s="192">
        <f>(1-(A13/L13)^1.4)*1</f>
        <v>0.99235524987632573</v>
      </c>
      <c r="C13" s="192">
        <f>(1-(A13/L13)^1.4)*0.99</f>
        <v>0.98243169737756242</v>
      </c>
      <c r="D13" s="192">
        <f>(1-(K13/L13)^1.4)*0.975</f>
        <v>0.96754636862941756</v>
      </c>
      <c r="E13" s="192">
        <f t="shared" ref="E13:E62" si="1">(1-((K13/L13)^1.4))*0.92</f>
        <v>0.91296682988621969</v>
      </c>
      <c r="F13" s="192">
        <f t="shared" ref="F13:F63" si="2">(1-((K13/L13)^1.4))*0.82</f>
        <v>0.81373130489858703</v>
      </c>
      <c r="G13" s="192">
        <f t="shared" si="0"/>
        <v>0.65495446491837506</v>
      </c>
      <c r="H13" s="192">
        <f t="shared" ref="H13:H63" si="3">(1-((K13/L13)^1.4))*0.47</f>
        <v>0.46640696744187304</v>
      </c>
      <c r="I13" s="192">
        <f>(1-(K13/L13)^1.4)*0.25</f>
        <v>0.24808881246908143</v>
      </c>
      <c r="J13" s="192">
        <f>(1-((A13/L13)^1.4))*0.135</f>
        <v>0.13396795873330397</v>
      </c>
      <c r="K13" s="191">
        <v>2</v>
      </c>
      <c r="L13" s="191">
        <v>65</v>
      </c>
    </row>
    <row r="14" spans="1:12" ht="13.5">
      <c r="A14" s="191">
        <v>3</v>
      </c>
      <c r="B14" s="192">
        <f>(1-(A14/L14)^1.4)*1</f>
        <v>0.98651375462065571</v>
      </c>
      <c r="C14" s="192">
        <f>(1-(A14/L14)^1.4)*0.99</f>
        <v>0.97664861707444917</v>
      </c>
      <c r="D14" s="192">
        <f t="shared" ref="D14:D63" si="4">(1-(K14/L14)^1.4)*0.975</f>
        <v>0.96185091075513929</v>
      </c>
      <c r="E14" s="192">
        <f t="shared" si="1"/>
        <v>0.90759265425100333</v>
      </c>
      <c r="F14" s="192">
        <f t="shared" si="2"/>
        <v>0.80894127878893762</v>
      </c>
      <c r="G14" s="192">
        <f t="shared" si="0"/>
        <v>0.65109907804963285</v>
      </c>
      <c r="H14" s="192">
        <f t="shared" si="3"/>
        <v>0.46366146467170816</v>
      </c>
      <c r="I14" s="192">
        <f>(1-(K14/L14)^1.4)*0.25</f>
        <v>0.24662843865516393</v>
      </c>
      <c r="J14" s="192">
        <f t="shared" ref="J14:J63" si="5">(1-((A14/L14)^1.4))*0.135</f>
        <v>0.13317935687378854</v>
      </c>
      <c r="K14" s="191">
        <v>3</v>
      </c>
      <c r="L14" s="191">
        <v>65</v>
      </c>
    </row>
    <row r="15" spans="1:12" ht="13.5">
      <c r="A15" s="191">
        <v>4</v>
      </c>
      <c r="B15" s="192">
        <f>(1-(A15/L15)^1.4)*1</f>
        <v>0.97982538347185943</v>
      </c>
      <c r="C15" s="192">
        <f t="shared" ref="C15:C54" si="6">(1-(A15/L15)^1.4)*0.99</f>
        <v>0.97002712963714088</v>
      </c>
      <c r="D15" s="192">
        <f t="shared" si="4"/>
        <v>0.95532974888506295</v>
      </c>
      <c r="E15" s="192">
        <f t="shared" si="1"/>
        <v>0.90143935279411069</v>
      </c>
      <c r="F15" s="192">
        <f t="shared" si="2"/>
        <v>0.80345681444692474</v>
      </c>
      <c r="G15" s="192">
        <f t="shared" si="0"/>
        <v>0.64668475309142726</v>
      </c>
      <c r="H15" s="192">
        <f t="shared" si="3"/>
        <v>0.4605179302317739</v>
      </c>
      <c r="I15" s="192">
        <f t="shared" ref="I15:I37" si="7">(1-(K15/L15)^1.4)*0.25</f>
        <v>0.24495634586796486</v>
      </c>
      <c r="J15" s="192">
        <f t="shared" si="5"/>
        <v>0.13227642676870102</v>
      </c>
      <c r="K15" s="191">
        <v>4</v>
      </c>
      <c r="L15" s="191">
        <v>65</v>
      </c>
    </row>
    <row r="16" spans="1:12" ht="13.5">
      <c r="A16" s="191">
        <v>5</v>
      </c>
      <c r="B16" s="192">
        <f>(1-(A16/L16)^1.4)*1</f>
        <v>0.97242729928972738</v>
      </c>
      <c r="C16" s="192">
        <f t="shared" si="6"/>
        <v>0.96270302629683013</v>
      </c>
      <c r="D16" s="192">
        <f t="shared" si="4"/>
        <v>0.94811661680748416</v>
      </c>
      <c r="E16" s="192">
        <f t="shared" si="1"/>
        <v>0.89463311534654921</v>
      </c>
      <c r="F16" s="192">
        <f t="shared" si="2"/>
        <v>0.79739038541757645</v>
      </c>
      <c r="G16" s="192">
        <f t="shared" si="0"/>
        <v>0.64180201753122013</v>
      </c>
      <c r="H16" s="192">
        <f t="shared" si="3"/>
        <v>0.45704083066617185</v>
      </c>
      <c r="I16" s="192">
        <f t="shared" si="7"/>
        <v>0.24310682482243184</v>
      </c>
      <c r="J16" s="192">
        <f t="shared" si="5"/>
        <v>0.13127768540411319</v>
      </c>
      <c r="K16" s="191">
        <v>5</v>
      </c>
      <c r="L16" s="191">
        <v>65</v>
      </c>
    </row>
    <row r="17" spans="1:12" ht="13.5">
      <c r="A17" s="191">
        <v>6</v>
      </c>
      <c r="B17" s="192">
        <f t="shared" ref="B17:B24" si="8">(1-(A17/L17)^1.4)*1</f>
        <v>0.96440958507066155</v>
      </c>
      <c r="C17" s="192">
        <f t="shared" si="6"/>
        <v>0.95476548921995497</v>
      </c>
      <c r="D17" s="192">
        <f t="shared" si="4"/>
        <v>0.94029934544389504</v>
      </c>
      <c r="E17" s="192">
        <f t="shared" si="1"/>
        <v>0.88725681826500868</v>
      </c>
      <c r="F17" s="192">
        <f t="shared" si="2"/>
        <v>0.79081585975794244</v>
      </c>
      <c r="G17" s="192">
        <f t="shared" si="0"/>
        <v>0.63651032614663661</v>
      </c>
      <c r="H17" s="192">
        <f t="shared" si="3"/>
        <v>0.45327250498321092</v>
      </c>
      <c r="I17" s="192">
        <f t="shared" si="7"/>
        <v>0.24110239626766539</v>
      </c>
      <c r="J17" s="192">
        <f t="shared" si="5"/>
        <v>0.13019529398453933</v>
      </c>
      <c r="K17" s="191">
        <v>6</v>
      </c>
      <c r="L17" s="191">
        <v>65</v>
      </c>
    </row>
    <row r="18" spans="1:12" ht="13.5">
      <c r="A18" s="191">
        <v>7</v>
      </c>
      <c r="B18" s="192">
        <f t="shared" si="8"/>
        <v>0.95583700108810132</v>
      </c>
      <c r="C18" s="192">
        <f t="shared" si="6"/>
        <v>0.94627863107722032</v>
      </c>
      <c r="D18" s="192">
        <f t="shared" si="4"/>
        <v>0.93194107606089882</v>
      </c>
      <c r="E18" s="192">
        <f t="shared" si="1"/>
        <v>0.8793700410010532</v>
      </c>
      <c r="F18" s="192">
        <f t="shared" si="2"/>
        <v>0.78378634089224308</v>
      </c>
      <c r="G18" s="192">
        <f t="shared" si="0"/>
        <v>0.63085242071814696</v>
      </c>
      <c r="H18" s="192">
        <f t="shared" si="3"/>
        <v>0.4492433905114076</v>
      </c>
      <c r="I18" s="192">
        <f t="shared" si="7"/>
        <v>0.23895925027202533</v>
      </c>
      <c r="J18" s="192">
        <f t="shared" si="5"/>
        <v>0.12903799514689368</v>
      </c>
      <c r="K18" s="191">
        <v>7</v>
      </c>
      <c r="L18" s="191">
        <v>65</v>
      </c>
    </row>
    <row r="19" spans="1:12" ht="13.5">
      <c r="A19" s="191">
        <v>8</v>
      </c>
      <c r="B19" s="192">
        <f t="shared" si="8"/>
        <v>0.94675886778861795</v>
      </c>
      <c r="C19" s="192">
        <f t="shared" si="6"/>
        <v>0.93729127911073173</v>
      </c>
      <c r="D19" s="192">
        <f t="shared" si="4"/>
        <v>0.92308989609390246</v>
      </c>
      <c r="E19" s="192">
        <f t="shared" si="1"/>
        <v>0.87101815836552854</v>
      </c>
      <c r="F19" s="192">
        <f t="shared" si="2"/>
        <v>0.77634227158666669</v>
      </c>
      <c r="G19" s="192">
        <f t="shared" si="0"/>
        <v>0.62486085274048786</v>
      </c>
      <c r="H19" s="192">
        <f t="shared" si="3"/>
        <v>0.44497666786065043</v>
      </c>
      <c r="I19" s="192">
        <f t="shared" si="7"/>
        <v>0.23668971694715449</v>
      </c>
      <c r="J19" s="192">
        <f t="shared" si="5"/>
        <v>0.12781244715146342</v>
      </c>
      <c r="K19" s="191">
        <v>8</v>
      </c>
      <c r="L19" s="191">
        <v>65</v>
      </c>
    </row>
    <row r="20" spans="1:12" ht="13.5">
      <c r="A20" s="191">
        <v>9</v>
      </c>
      <c r="B20" s="192">
        <f t="shared" si="8"/>
        <v>0.93721428939798412</v>
      </c>
      <c r="C20" s="192">
        <f t="shared" si="6"/>
        <v>0.92784214650400432</v>
      </c>
      <c r="D20" s="192">
        <f t="shared" si="4"/>
        <v>0.91378393216303455</v>
      </c>
      <c r="E20" s="192">
        <f t="shared" si="1"/>
        <v>0.86223714624614545</v>
      </c>
      <c r="F20" s="192">
        <f t="shared" si="2"/>
        <v>0.76851571730634693</v>
      </c>
      <c r="G20" s="192">
        <f t="shared" si="0"/>
        <v>0.61856143100266958</v>
      </c>
      <c r="H20" s="192">
        <f t="shared" si="3"/>
        <v>0.44049071601705253</v>
      </c>
      <c r="I20" s="192">
        <f t="shared" si="7"/>
        <v>0.23430357234949603</v>
      </c>
      <c r="J20" s="192">
        <f>(1-((A20/L20)^1.4))*0.135</f>
        <v>0.12652392906872786</v>
      </c>
      <c r="K20" s="191">
        <v>9</v>
      </c>
      <c r="L20" s="191">
        <v>65</v>
      </c>
    </row>
    <row r="21" spans="1:12" ht="13.5">
      <c r="A21" s="191">
        <v>10</v>
      </c>
      <c r="B21" s="192">
        <f t="shared" si="8"/>
        <v>0.92723520658284386</v>
      </c>
      <c r="C21" s="192">
        <f t="shared" si="6"/>
        <v>0.91796285451701543</v>
      </c>
      <c r="D21" s="192">
        <f t="shared" si="4"/>
        <v>0.90405432641827277</v>
      </c>
      <c r="E21" s="192">
        <f t="shared" si="1"/>
        <v>0.85305639005621636</v>
      </c>
      <c r="F21" s="192">
        <f t="shared" si="2"/>
        <v>0.76033286939793188</v>
      </c>
      <c r="G21" s="192">
        <f t="shared" si="0"/>
        <v>0.61197523634467699</v>
      </c>
      <c r="H21" s="192">
        <f t="shared" si="3"/>
        <v>0.43580054709393656</v>
      </c>
      <c r="I21" s="192">
        <f t="shared" si="7"/>
        <v>0.23180880164571097</v>
      </c>
      <c r="J21" s="192">
        <f t="shared" si="5"/>
        <v>0.12517675288868393</v>
      </c>
      <c r="K21" s="191">
        <v>10</v>
      </c>
      <c r="L21" s="191">
        <v>65</v>
      </c>
    </row>
    <row r="22" spans="1:12" ht="13.5">
      <c r="A22" s="191">
        <v>11</v>
      </c>
      <c r="B22" s="192">
        <f t="shared" si="8"/>
        <v>0.916848313916511</v>
      </c>
      <c r="C22" s="192">
        <f>(1-(A22/L22)^1.4)*0.99</f>
        <v>0.90767983077734593</v>
      </c>
      <c r="D22" s="192">
        <f t="shared" si="4"/>
        <v>0.89392710606859815</v>
      </c>
      <c r="E22" s="192">
        <f t="shared" si="1"/>
        <v>0.84350044880319019</v>
      </c>
      <c r="F22" s="192">
        <f t="shared" si="2"/>
        <v>0.75181561741153902</v>
      </c>
      <c r="G22" s="192">
        <f t="shared" si="0"/>
        <v>0.60511988718489729</v>
      </c>
      <c r="H22" s="192">
        <f t="shared" si="3"/>
        <v>0.43091870754076017</v>
      </c>
      <c r="I22" s="192">
        <f t="shared" si="7"/>
        <v>0.22921207847912775</v>
      </c>
      <c r="J22" s="192">
        <f t="shared" si="5"/>
        <v>0.12377452237872899</v>
      </c>
      <c r="K22" s="191">
        <v>11</v>
      </c>
      <c r="L22" s="191">
        <v>65</v>
      </c>
    </row>
    <row r="23" spans="1:12" ht="13.5">
      <c r="A23" s="191">
        <v>12</v>
      </c>
      <c r="B23" s="192">
        <f t="shared" si="8"/>
        <v>0.90607633190609638</v>
      </c>
      <c r="C23" s="192">
        <f t="shared" si="6"/>
        <v>0.89701556858703535</v>
      </c>
      <c r="D23" s="192">
        <f t="shared" si="4"/>
        <v>0.88342442360844398</v>
      </c>
      <c r="E23" s="192">
        <f t="shared" si="1"/>
        <v>0.83359022535360872</v>
      </c>
      <c r="F23" s="192">
        <f t="shared" si="2"/>
        <v>0.742982592162999</v>
      </c>
      <c r="G23" s="192">
        <f t="shared" si="0"/>
        <v>0.59801037905802368</v>
      </c>
      <c r="H23" s="192">
        <f t="shared" si="3"/>
        <v>0.42585587599586527</v>
      </c>
      <c r="I23" s="192">
        <f t="shared" si="7"/>
        <v>0.22651908297652409</v>
      </c>
      <c r="J23" s="192">
        <f t="shared" si="5"/>
        <v>0.12232030480732302</v>
      </c>
      <c r="K23" s="191">
        <v>12</v>
      </c>
      <c r="L23" s="191">
        <v>65</v>
      </c>
    </row>
    <row r="24" spans="1:12" ht="13.5">
      <c r="A24" s="191">
        <v>13</v>
      </c>
      <c r="B24" s="192">
        <f t="shared" si="8"/>
        <v>0.89493888782384934</v>
      </c>
      <c r="C24" s="192">
        <f t="shared" si="6"/>
        <v>0.88598949894561085</v>
      </c>
      <c r="D24" s="192">
        <f t="shared" si="4"/>
        <v>0.87256541562825307</v>
      </c>
      <c r="E24" s="192">
        <f t="shared" si="1"/>
        <v>0.82334377679794146</v>
      </c>
      <c r="F24" s="192">
        <f t="shared" si="2"/>
        <v>0.7338498880155564</v>
      </c>
      <c r="G24" s="192">
        <f t="shared" si="0"/>
        <v>0.59065966596374064</v>
      </c>
      <c r="H24" s="192">
        <f t="shared" si="3"/>
        <v>0.42062127727720916</v>
      </c>
      <c r="I24" s="192">
        <f t="shared" si="7"/>
        <v>0.22373472195596233</v>
      </c>
      <c r="J24" s="192">
        <f t="shared" si="5"/>
        <v>0.12081674985621967</v>
      </c>
      <c r="K24" s="191">
        <v>13</v>
      </c>
      <c r="L24" s="191">
        <v>65</v>
      </c>
    </row>
    <row r="25" spans="1:12" ht="13.5">
      <c r="A25" s="191">
        <v>14</v>
      </c>
      <c r="B25" s="192">
        <f>(1-(A25/L25)^1.4)*1</f>
        <v>0.88345314714458989</v>
      </c>
      <c r="C25" s="192">
        <f t="shared" si="6"/>
        <v>0.87461861567314403</v>
      </c>
      <c r="D25" s="192">
        <f t="shared" si="4"/>
        <v>0.86136681846597507</v>
      </c>
      <c r="E25" s="192">
        <f t="shared" si="1"/>
        <v>0.81277689537302278</v>
      </c>
      <c r="F25" s="192">
        <f t="shared" si="2"/>
        <v>0.72443158065856361</v>
      </c>
      <c r="G25" s="192">
        <f t="shared" si="0"/>
        <v>0.58307907711542939</v>
      </c>
      <c r="H25" s="192">
        <f t="shared" si="3"/>
        <v>0.41522297915795725</v>
      </c>
      <c r="I25" s="192">
        <f t="shared" si="7"/>
        <v>0.22086328678614747</v>
      </c>
      <c r="J25" s="192">
        <f t="shared" si="5"/>
        <v>0.11926617486451964</v>
      </c>
      <c r="K25" s="191">
        <v>14</v>
      </c>
      <c r="L25" s="191">
        <v>65</v>
      </c>
    </row>
    <row r="26" spans="1:12" ht="13.5">
      <c r="A26" s="191">
        <v>15</v>
      </c>
      <c r="B26" s="192">
        <f>(1-(A26/L26)^1.4)*1</f>
        <v>0.87163427932561177</v>
      </c>
      <c r="C26" s="192">
        <f t="shared" si="6"/>
        <v>0.8629179365323556</v>
      </c>
      <c r="D26" s="192">
        <f t="shared" si="4"/>
        <v>0.84984342234247146</v>
      </c>
      <c r="E26" s="192">
        <f t="shared" si="1"/>
        <v>0.80190353697956285</v>
      </c>
      <c r="F26" s="192">
        <f t="shared" si="2"/>
        <v>0.71474010904700158</v>
      </c>
      <c r="G26" s="192">
        <f t="shared" si="0"/>
        <v>0.57527862435490384</v>
      </c>
      <c r="H26" s="192">
        <f t="shared" si="3"/>
        <v>0.40966811128303748</v>
      </c>
      <c r="I26" s="192">
        <f t="shared" si="7"/>
        <v>0.21790856983140294</v>
      </c>
      <c r="J26" s="192">
        <f>(1-((A26/L26)^1.4))*0.135</f>
        <v>0.1176706277089576</v>
      </c>
      <c r="K26" s="191">
        <v>15</v>
      </c>
      <c r="L26" s="191">
        <v>65</v>
      </c>
    </row>
    <row r="27" spans="1:12" ht="13.5">
      <c r="A27" s="191">
        <v>16</v>
      </c>
      <c r="B27" s="192">
        <f t="shared" ref="B27:B32" si="9">(1-(A27/L27)^1.4)*1</f>
        <v>0.85949580973715167</v>
      </c>
      <c r="C27" s="192">
        <f t="shared" si="6"/>
        <v>0.85090085163978013</v>
      </c>
      <c r="D27" s="192">
        <f t="shared" si="4"/>
        <v>0.83800841449372288</v>
      </c>
      <c r="E27" s="192">
        <f t="shared" si="1"/>
        <v>0.79073614495817957</v>
      </c>
      <c r="F27" s="192">
        <f t="shared" si="2"/>
        <v>0.70478656398446438</v>
      </c>
      <c r="G27" s="192">
        <f t="shared" si="0"/>
        <v>0.56726723442652016</v>
      </c>
      <c r="H27" s="192">
        <f t="shared" si="3"/>
        <v>0.40396303057646127</v>
      </c>
      <c r="I27" s="192">
        <f t="shared" si="7"/>
        <v>0.21487395243428792</v>
      </c>
      <c r="J27" s="192">
        <f t="shared" si="5"/>
        <v>0.11603193431451549</v>
      </c>
      <c r="K27" s="191">
        <v>16</v>
      </c>
      <c r="L27" s="191">
        <v>65</v>
      </c>
    </row>
    <row r="28" spans="1:12" ht="13.5">
      <c r="A28" s="191">
        <v>17</v>
      </c>
      <c r="B28" s="192">
        <f t="shared" si="9"/>
        <v>0.84704989106743633</v>
      </c>
      <c r="C28" s="192">
        <f t="shared" si="6"/>
        <v>0.83857939215676192</v>
      </c>
      <c r="D28" s="192">
        <f t="shared" si="4"/>
        <v>0.82587364379075046</v>
      </c>
      <c r="E28" s="192">
        <f t="shared" si="1"/>
        <v>0.77928589978204144</v>
      </c>
      <c r="F28" s="192">
        <f t="shared" si="2"/>
        <v>0.6945809106752977</v>
      </c>
      <c r="G28" s="192">
        <f t="shared" si="0"/>
        <v>0.55905292810450802</v>
      </c>
      <c r="H28" s="192">
        <f t="shared" si="3"/>
        <v>0.39811344880169508</v>
      </c>
      <c r="I28" s="192">
        <f t="shared" si="7"/>
        <v>0.21176247276685908</v>
      </c>
      <c r="J28" s="192">
        <f t="shared" si="5"/>
        <v>0.11435173529410392</v>
      </c>
      <c r="K28" s="191">
        <v>17</v>
      </c>
      <c r="L28" s="191">
        <v>65</v>
      </c>
    </row>
    <row r="29" spans="1:12" ht="13.5">
      <c r="A29" s="191">
        <v>18</v>
      </c>
      <c r="B29" s="192">
        <f t="shared" si="9"/>
        <v>0.83430751635428491</v>
      </c>
      <c r="C29" s="192">
        <f t="shared" si="6"/>
        <v>0.82596444119074208</v>
      </c>
      <c r="D29" s="192">
        <f t="shared" si="4"/>
        <v>0.81344982844542779</v>
      </c>
      <c r="E29" s="192">
        <f t="shared" si="1"/>
        <v>0.7675629150459421</v>
      </c>
      <c r="F29" s="192">
        <f t="shared" si="2"/>
        <v>0.68413216341051353</v>
      </c>
      <c r="G29" s="192">
        <f t="shared" si="0"/>
        <v>0.55064296079382802</v>
      </c>
      <c r="H29" s="192">
        <f t="shared" si="3"/>
        <v>0.39212453268651387</v>
      </c>
      <c r="I29" s="192">
        <f t="shared" si="7"/>
        <v>0.20857687908857123</v>
      </c>
      <c r="J29" s="192">
        <f t="shared" si="5"/>
        <v>0.11263151470782846</v>
      </c>
      <c r="K29" s="191">
        <v>18</v>
      </c>
      <c r="L29" s="191">
        <v>65</v>
      </c>
    </row>
    <row r="30" spans="1:12" ht="13.5">
      <c r="A30" s="191">
        <v>19</v>
      </c>
      <c r="B30" s="192">
        <f t="shared" si="9"/>
        <v>0.82127868879082289</v>
      </c>
      <c r="C30" s="192">
        <f>(1-(A30/L30)^1.4)*0.99</f>
        <v>0.81306590190291461</v>
      </c>
      <c r="D30" s="192">
        <f t="shared" si="4"/>
        <v>0.80074672157105231</v>
      </c>
      <c r="E30" s="192">
        <f t="shared" si="1"/>
        <v>0.75557639368755714</v>
      </c>
      <c r="F30" s="192">
        <f t="shared" si="2"/>
        <v>0.67344852480847472</v>
      </c>
      <c r="G30" s="192">
        <f t="shared" si="0"/>
        <v>0.54204393460194311</v>
      </c>
      <c r="H30" s="192">
        <f t="shared" si="3"/>
        <v>0.38600098373168673</v>
      </c>
      <c r="I30" s="192">
        <f t="shared" si="7"/>
        <v>0.20531967219770572</v>
      </c>
      <c r="J30" s="192">
        <f t="shared" si="5"/>
        <v>0.11087262298676109</v>
      </c>
      <c r="K30" s="191">
        <v>19</v>
      </c>
      <c r="L30" s="191">
        <v>65</v>
      </c>
    </row>
    <row r="31" spans="1:12" ht="13.5">
      <c r="A31" s="191">
        <v>20</v>
      </c>
      <c r="B31" s="192">
        <f t="shared" si="9"/>
        <v>0.80797255892061415</v>
      </c>
      <c r="C31" s="192">
        <f t="shared" si="6"/>
        <v>0.79989283333140804</v>
      </c>
      <c r="D31" s="192">
        <f t="shared" si="4"/>
        <v>0.78777324494759882</v>
      </c>
      <c r="E31" s="192">
        <f>(1-((K31/L31)^1.4))*0.92</f>
        <v>0.74333475420696504</v>
      </c>
      <c r="F31" s="192">
        <f t="shared" si="2"/>
        <v>0.66253749831490361</v>
      </c>
      <c r="G31" s="192">
        <f t="shared" si="0"/>
        <v>0.5332618888876054</v>
      </c>
      <c r="H31" s="192">
        <f>(1-((K31/L31)^1.4))*0.47</f>
        <v>0.37974710269268863</v>
      </c>
      <c r="I31" s="192">
        <f t="shared" si="7"/>
        <v>0.20199313973015354</v>
      </c>
      <c r="J31" s="192">
        <f t="shared" si="5"/>
        <v>0.10907629545428292</v>
      </c>
      <c r="K31" s="191">
        <v>20</v>
      </c>
      <c r="L31" s="191">
        <v>65</v>
      </c>
    </row>
    <row r="32" spans="1:12" ht="13.5">
      <c r="A32" s="191">
        <v>21</v>
      </c>
      <c r="B32" s="192">
        <f t="shared" si="9"/>
        <v>0.79439753682322345</v>
      </c>
      <c r="C32" s="192">
        <f t="shared" si="6"/>
        <v>0.78645356145499123</v>
      </c>
      <c r="D32" s="192">
        <f t="shared" si="4"/>
        <v>0.7745375984026428</v>
      </c>
      <c r="E32" s="192">
        <f t="shared" si="1"/>
        <v>0.73084573387736562</v>
      </c>
      <c r="F32" s="192">
        <f t="shared" si="2"/>
        <v>0.65140598019504314</v>
      </c>
      <c r="G32" s="192">
        <f t="shared" si="0"/>
        <v>0.52430237430332749</v>
      </c>
      <c r="H32" s="192">
        <f t="shared" si="3"/>
        <v>0.37336684230691503</v>
      </c>
      <c r="I32" s="192">
        <f t="shared" si="7"/>
        <v>0.19859938420580586</v>
      </c>
      <c r="J32" s="192">
        <f t="shared" si="5"/>
        <v>0.10724366747113517</v>
      </c>
      <c r="K32" s="191">
        <v>21</v>
      </c>
      <c r="L32" s="191">
        <v>65</v>
      </c>
    </row>
    <row r="33" spans="1:12" ht="13.5">
      <c r="A33" s="191">
        <v>22</v>
      </c>
      <c r="B33" s="192">
        <f>(1-(A33/L33)^1.4)*1</f>
        <v>0.78056138483746385</v>
      </c>
      <c r="C33" s="192">
        <f t="shared" si="6"/>
        <v>0.77275577098908921</v>
      </c>
      <c r="D33" s="192">
        <f t="shared" si="4"/>
        <v>0.76104735021652725</v>
      </c>
      <c r="E33" s="192">
        <f t="shared" si="1"/>
        <v>0.71811647405046675</v>
      </c>
      <c r="F33" s="192">
        <f t="shared" si="2"/>
        <v>0.64006033556672026</v>
      </c>
      <c r="G33" s="192">
        <f t="shared" si="0"/>
        <v>0.51517051399272618</v>
      </c>
      <c r="H33" s="192">
        <f t="shared" si="3"/>
        <v>0.36686385087360801</v>
      </c>
      <c r="I33" s="192">
        <f t="shared" si="7"/>
        <v>0.19514034620936596</v>
      </c>
      <c r="J33" s="192">
        <f>(1-((A33/L33)^1.4))*0.135</f>
        <v>0.10537578695305763</v>
      </c>
      <c r="K33" s="191">
        <v>22</v>
      </c>
      <c r="L33" s="191">
        <v>65</v>
      </c>
    </row>
    <row r="34" spans="1:12" ht="13.5">
      <c r="A34" s="191">
        <v>23</v>
      </c>
      <c r="B34" s="192">
        <f>(1-(A34/L34)^1.4)*1</f>
        <v>0.76647129493998845</v>
      </c>
      <c r="C34" s="192">
        <f t="shared" si="6"/>
        <v>0.75880658199058859</v>
      </c>
      <c r="D34" s="192">
        <f t="shared" si="4"/>
        <v>0.7473095125664887</v>
      </c>
      <c r="E34" s="192">
        <f t="shared" si="1"/>
        <v>0.70515359134478939</v>
      </c>
      <c r="F34" s="192">
        <f t="shared" si="2"/>
        <v>0.62850646185079051</v>
      </c>
      <c r="G34" s="192">
        <f t="shared" si="0"/>
        <v>0.50587105466039239</v>
      </c>
      <c r="H34" s="192">
        <f t="shared" si="3"/>
        <v>0.36024150862179455</v>
      </c>
      <c r="I34" s="192">
        <f t="shared" si="7"/>
        <v>0.19161782373499711</v>
      </c>
      <c r="J34" s="192">
        <f t="shared" si="5"/>
        <v>0.10347362481689845</v>
      </c>
      <c r="K34" s="191">
        <v>23</v>
      </c>
      <c r="L34" s="191">
        <v>65</v>
      </c>
    </row>
    <row r="35" spans="1:12" ht="13.5">
      <c r="A35" s="191">
        <v>24</v>
      </c>
      <c r="B35" s="192">
        <f t="shared" ref="B35:B44" si="10">(1-(A35/L35)^1.4)*1</f>
        <v>0.75213395388257298</v>
      </c>
      <c r="C35" s="192">
        <f t="shared" si="6"/>
        <v>0.74461261434374726</v>
      </c>
      <c r="D35" s="192">
        <f t="shared" si="4"/>
        <v>0.73333060503550862</v>
      </c>
      <c r="E35" s="192">
        <f t="shared" si="1"/>
        <v>0.6919632375719672</v>
      </c>
      <c r="F35" s="192">
        <f t="shared" si="2"/>
        <v>0.61674984218370976</v>
      </c>
      <c r="G35" s="192">
        <f t="shared" si="0"/>
        <v>0.49640840956249821</v>
      </c>
      <c r="H35" s="192">
        <f t="shared" si="3"/>
        <v>0.35350295832480927</v>
      </c>
      <c r="I35" s="192">
        <f t="shared" si="7"/>
        <v>0.18803348847064325</v>
      </c>
      <c r="J35" s="192">
        <f t="shared" si="5"/>
        <v>0.10153808377414736</v>
      </c>
      <c r="K35" s="191">
        <v>24</v>
      </c>
      <c r="L35" s="191">
        <v>65</v>
      </c>
    </row>
    <row r="36" spans="1:12" ht="13.5">
      <c r="A36" s="191">
        <v>25</v>
      </c>
      <c r="B36" s="192">
        <f t="shared" si="10"/>
        <v>0.73755559845927743</v>
      </c>
      <c r="C36" s="192">
        <f t="shared" si="6"/>
        <v>0.7301800424746846</v>
      </c>
      <c r="D36" s="192">
        <f t="shared" si="4"/>
        <v>0.71911670849779552</v>
      </c>
      <c r="E36" s="192">
        <f t="shared" si="1"/>
        <v>0.67855115058253523</v>
      </c>
      <c r="F36" s="192">
        <f t="shared" si="2"/>
        <v>0.60479559073660749</v>
      </c>
      <c r="G36" s="192">
        <f t="shared" si="0"/>
        <v>0.4867866949831231</v>
      </c>
      <c r="H36" s="192">
        <f t="shared" si="3"/>
        <v>0.34665113127586039</v>
      </c>
      <c r="I36" s="192">
        <f t="shared" si="7"/>
        <v>0.18438889961481936</v>
      </c>
      <c r="J36" s="192">
        <f>(1-((A36/L36)^1.4))*0.135</f>
        <v>9.9570005792002453E-2</v>
      </c>
      <c r="K36" s="191">
        <v>25</v>
      </c>
      <c r="L36" s="191">
        <v>65</v>
      </c>
    </row>
    <row r="37" spans="1:12" ht="13.5">
      <c r="A37" s="191">
        <v>26</v>
      </c>
      <c r="B37" s="192">
        <f t="shared" si="10"/>
        <v>0.7227420627379415</v>
      </c>
      <c r="C37" s="192">
        <f t="shared" si="6"/>
        <v>0.71551464211056204</v>
      </c>
      <c r="D37" s="192">
        <f t="shared" si="4"/>
        <v>0.70467351116949295</v>
      </c>
      <c r="E37" s="192">
        <f t="shared" si="1"/>
        <v>0.66492269771890622</v>
      </c>
      <c r="F37" s="192">
        <f t="shared" si="2"/>
        <v>0.592648491445112</v>
      </c>
      <c r="G37" s="192">
        <f t="shared" si="0"/>
        <v>0.47700976140704143</v>
      </c>
      <c r="H37" s="192">
        <f t="shared" si="3"/>
        <v>0.33968876948683246</v>
      </c>
      <c r="I37" s="192">
        <f t="shared" si="7"/>
        <v>0.18068551568448538</v>
      </c>
      <c r="J37" s="192">
        <f t="shared" si="5"/>
        <v>9.7570178469622112E-2</v>
      </c>
      <c r="K37" s="191">
        <v>26</v>
      </c>
      <c r="L37" s="191">
        <v>65</v>
      </c>
    </row>
    <row r="38" spans="1:12" ht="13.5">
      <c r="A38" s="191">
        <v>27</v>
      </c>
      <c r="B38" s="192">
        <f t="shared" si="10"/>
        <v>0.70769881869139295</v>
      </c>
      <c r="C38" s="192">
        <f>(1-(A38/L38)^1.4)*0.99</f>
        <v>0.70062183050447902</v>
      </c>
      <c r="D38" s="192">
        <f t="shared" si="4"/>
        <v>0.69000634822410811</v>
      </c>
      <c r="E38" s="192">
        <f t="shared" si="1"/>
        <v>0.65108291319608158</v>
      </c>
      <c r="F38" s="192">
        <f t="shared" si="2"/>
        <v>0.58031303132694223</v>
      </c>
      <c r="G38" s="192">
        <f t="shared" si="0"/>
        <v>0.46708122033631938</v>
      </c>
      <c r="H38" s="192">
        <f t="shared" si="3"/>
        <v>0.33261844478495467</v>
      </c>
      <c r="I38" s="192">
        <f>(1-(K38/L38)^1.4)*0.25</f>
        <v>0.17692470467284824</v>
      </c>
      <c r="J38" s="192">
        <f t="shared" si="5"/>
        <v>9.5539340523338054E-2</v>
      </c>
      <c r="K38" s="191">
        <v>27</v>
      </c>
      <c r="L38" s="191">
        <v>65</v>
      </c>
    </row>
    <row r="39" spans="1:12" ht="13.5">
      <c r="A39" s="191">
        <v>28</v>
      </c>
      <c r="B39" s="192">
        <f t="shared" si="10"/>
        <v>0.69243101136320384</v>
      </c>
      <c r="C39" s="192">
        <f t="shared" si="6"/>
        <v>0.6855067012495718</v>
      </c>
      <c r="D39" s="192">
        <f t="shared" si="4"/>
        <v>0.67512023607912375</v>
      </c>
      <c r="E39" s="192">
        <f t="shared" si="1"/>
        <v>0.63703653045414754</v>
      </c>
      <c r="F39" s="192">
        <f t="shared" si="2"/>
        <v>0.56779342931782717</v>
      </c>
      <c r="G39" s="192">
        <f t="shared" si="0"/>
        <v>0.45700446749971457</v>
      </c>
      <c r="H39" s="192">
        <f t="shared" si="3"/>
        <v>0.32544257534070581</v>
      </c>
      <c r="I39" s="192">
        <f>(1-(K39/L39)^1.4)*0.25</f>
        <v>0.17310775284080096</v>
      </c>
      <c r="J39" s="192">
        <f t="shared" si="5"/>
        <v>9.3478186534032531E-2</v>
      </c>
      <c r="K39" s="191">
        <v>28</v>
      </c>
      <c r="L39" s="191">
        <v>65</v>
      </c>
    </row>
    <row r="40" spans="1:12" ht="13.5">
      <c r="A40" s="191">
        <v>29</v>
      </c>
      <c r="B40" s="192">
        <f t="shared" si="10"/>
        <v>0.67694348947378291</v>
      </c>
      <c r="C40" s="192">
        <f t="shared" si="6"/>
        <v>0.67017405457904511</v>
      </c>
      <c r="D40" s="192">
        <f t="shared" si="4"/>
        <v>0.66001990223693829</v>
      </c>
      <c r="E40" s="192">
        <f t="shared" si="1"/>
        <v>0.62278801031588027</v>
      </c>
      <c r="F40" s="192">
        <f t="shared" si="2"/>
        <v>0.55509366136850191</v>
      </c>
      <c r="G40" s="192">
        <f t="shared" si="0"/>
        <v>0.44678270305269674</v>
      </c>
      <c r="H40" s="192">
        <f t="shared" si="3"/>
        <v>0.31816344005267794</v>
      </c>
      <c r="I40" s="192">
        <f>(1-(K40/L40)^1.4)*0.25</f>
        <v>0.16923587236844573</v>
      </c>
      <c r="J40" s="192">
        <f t="shared" si="5"/>
        <v>9.1387371078960694E-2</v>
      </c>
      <c r="K40" s="191">
        <v>29</v>
      </c>
      <c r="L40" s="191">
        <v>65</v>
      </c>
    </row>
    <row r="41" spans="1:12" ht="13.5">
      <c r="A41" s="191">
        <v>30</v>
      </c>
      <c r="B41" s="192">
        <f t="shared" si="10"/>
        <v>0.66124083219616225</v>
      </c>
      <c r="C41" s="192">
        <f t="shared" si="6"/>
        <v>0.65462842387420062</v>
      </c>
      <c r="D41" s="192">
        <f t="shared" si="4"/>
        <v>0.64470981139125816</v>
      </c>
      <c r="E41" s="192">
        <f t="shared" si="1"/>
        <v>0.60834156562046926</v>
      </c>
      <c r="F41" s="192">
        <f>(1-((K41/L41)^1.4))*0.82</f>
        <v>0.54221748240085299</v>
      </c>
      <c r="G41" s="192">
        <f t="shared" si="0"/>
        <v>0.43641894924946711</v>
      </c>
      <c r="H41" s="192">
        <f t="shared" si="3"/>
        <v>0.31078319113219627</v>
      </c>
      <c r="I41" s="192">
        <f t="shared" ref="I41:I63" si="11">(1-(K41/L41)^1.4)*0.25</f>
        <v>0.16531020804904056</v>
      </c>
      <c r="J41" s="192">
        <f t="shared" si="5"/>
        <v>8.9267512346481906E-2</v>
      </c>
      <c r="K41" s="191">
        <v>30</v>
      </c>
      <c r="L41" s="191">
        <v>65</v>
      </c>
    </row>
    <row r="42" spans="1:12">
      <c r="L42"/>
    </row>
    <row r="43" spans="1:12">
      <c r="J43" s="1"/>
      <c r="L43"/>
    </row>
    <row r="44" spans="1:12" ht="13.5">
      <c r="A44" s="191">
        <v>31</v>
      </c>
      <c r="B44" s="192">
        <f t="shared" si="10"/>
        <v>0.64532737269354434</v>
      </c>
      <c r="C44" s="192">
        <f t="shared" si="6"/>
        <v>0.63887409896660885</v>
      </c>
      <c r="D44" s="192">
        <f t="shared" si="4"/>
        <v>0.62919418837620567</v>
      </c>
      <c r="E44" s="192">
        <f t="shared" si="1"/>
        <v>0.59370118287806084</v>
      </c>
      <c r="F44" s="192">
        <f t="shared" si="2"/>
        <v>0.52916844560870635</v>
      </c>
      <c r="G44" s="192">
        <f t="shared" si="0"/>
        <v>0.42591606597773929</v>
      </c>
      <c r="H44" s="192">
        <f t="shared" si="3"/>
        <v>0.3033038651659658</v>
      </c>
      <c r="I44" s="192">
        <f t="shared" si="11"/>
        <v>0.16133184317338609</v>
      </c>
      <c r="J44" s="192">
        <f t="shared" si="5"/>
        <v>8.7119195313628495E-2</v>
      </c>
      <c r="K44" s="191">
        <v>31</v>
      </c>
      <c r="L44" s="191">
        <v>65</v>
      </c>
    </row>
    <row r="45" spans="1:12" ht="13.5">
      <c r="A45" s="191">
        <v>32</v>
      </c>
      <c r="B45" s="192">
        <f>(1-(A45/L45)^1.4)*1</f>
        <v>0.62920721890286369</v>
      </c>
      <c r="C45" s="192">
        <f t="shared" si="6"/>
        <v>0.62291514671383508</v>
      </c>
      <c r="D45" s="192">
        <f t="shared" si="4"/>
        <v>0.61347703843029211</v>
      </c>
      <c r="E45" s="192">
        <f t="shared" si="1"/>
        <v>0.5788706413906346</v>
      </c>
      <c r="F45" s="192">
        <f t="shared" si="2"/>
        <v>0.51594991950034819</v>
      </c>
      <c r="G45" s="192">
        <f t="shared" si="0"/>
        <v>0.41527676447589007</v>
      </c>
      <c r="H45" s="192">
        <f t="shared" si="3"/>
        <v>0.29572739288434591</v>
      </c>
      <c r="I45" s="192">
        <f t="shared" si="11"/>
        <v>0.15730180472571592</v>
      </c>
      <c r="J45" s="192">
        <f t="shared" si="5"/>
        <v>8.4942974551886596E-2</v>
      </c>
      <c r="K45" s="191">
        <v>32</v>
      </c>
      <c r="L45" s="191">
        <v>65</v>
      </c>
    </row>
    <row r="46" spans="1:12" ht="13.5">
      <c r="A46" s="191">
        <v>33</v>
      </c>
      <c r="B46" s="192">
        <f>(1-(A46/L46)^1.4)*1</f>
        <v>0.61288427196321482</v>
      </c>
      <c r="C46" s="192">
        <f t="shared" si="6"/>
        <v>0.60675542924358272</v>
      </c>
      <c r="D46" s="192">
        <f t="shared" si="4"/>
        <v>0.59756216516413441</v>
      </c>
      <c r="E46" s="192">
        <f t="shared" si="1"/>
        <v>0.56385353020615769</v>
      </c>
      <c r="F46" s="192">
        <f t="shared" si="2"/>
        <v>0.50256510300983614</v>
      </c>
      <c r="G46" s="192">
        <f t="shared" si="0"/>
        <v>0.40450361949572178</v>
      </c>
      <c r="H46" s="192">
        <f t="shared" si="3"/>
        <v>0.28805560782271095</v>
      </c>
      <c r="I46" s="192">
        <f t="shared" si="11"/>
        <v>0.15322106799080371</v>
      </c>
      <c r="J46" s="192">
        <f t="shared" si="5"/>
        <v>8.2739376715034008E-2</v>
      </c>
      <c r="K46" s="191">
        <v>33</v>
      </c>
      <c r="L46" s="191">
        <v>65</v>
      </c>
    </row>
    <row r="47" spans="1:12" ht="13.5">
      <c r="A47" s="191">
        <v>34</v>
      </c>
      <c r="B47" s="192">
        <f t="shared" ref="B47:B54" si="12">(1-(A47/L47)^1.4)*1</f>
        <v>0.59636224261981252</v>
      </c>
      <c r="C47" s="192">
        <f>(1-(A47/L47)^1.4)*0.99</f>
        <v>0.59039862019361444</v>
      </c>
      <c r="D47" s="192">
        <f t="shared" si="4"/>
        <v>0.58145318655431721</v>
      </c>
      <c r="E47" s="192">
        <f t="shared" si="1"/>
        <v>0.54865326321022756</v>
      </c>
      <c r="F47" s="192">
        <f t="shared" si="2"/>
        <v>0.48901703894824622</v>
      </c>
      <c r="G47" s="192">
        <f t="shared" si="0"/>
        <v>0.3935990801290763</v>
      </c>
      <c r="H47" s="192">
        <f t="shared" si="3"/>
        <v>0.28029025403131186</v>
      </c>
      <c r="I47" s="192">
        <f t="shared" si="11"/>
        <v>0.14909056065495313</v>
      </c>
      <c r="J47" s="192">
        <f t="shared" si="5"/>
        <v>8.0508902753674699E-2</v>
      </c>
      <c r="K47" s="191">
        <v>34</v>
      </c>
      <c r="L47" s="191">
        <v>65</v>
      </c>
    </row>
    <row r="48" spans="1:12" ht="13.5">
      <c r="A48" s="191">
        <v>35</v>
      </c>
      <c r="B48" s="192">
        <f t="shared" si="12"/>
        <v>0.57964466587929508</v>
      </c>
      <c r="C48" s="192">
        <f t="shared" si="6"/>
        <v>0.57384821922050211</v>
      </c>
      <c r="D48" s="192">
        <f t="shared" si="4"/>
        <v>0.56515354923231265</v>
      </c>
      <c r="E48" s="192">
        <f t="shared" si="1"/>
        <v>0.5332730926089515</v>
      </c>
      <c r="F48" s="192">
        <f t="shared" si="2"/>
        <v>0.47530862602102192</v>
      </c>
      <c r="G48" s="192">
        <f t="shared" si="0"/>
        <v>0.38256547948033476</v>
      </c>
      <c r="H48" s="192">
        <f t="shared" si="3"/>
        <v>0.27243299296326867</v>
      </c>
      <c r="I48" s="192">
        <f t="shared" si="11"/>
        <v>0.14491116646982377</v>
      </c>
      <c r="J48" s="192">
        <f t="shared" si="5"/>
        <v>7.8252029893704847E-2</v>
      </c>
      <c r="K48" s="191">
        <v>35</v>
      </c>
      <c r="L48" s="191">
        <v>65</v>
      </c>
    </row>
    <row r="49" spans="1:12" ht="13.5">
      <c r="A49" s="191">
        <v>36</v>
      </c>
      <c r="B49" s="192">
        <f t="shared" si="12"/>
        <v>0.56273491414774113</v>
      </c>
      <c r="C49" s="192">
        <f t="shared" si="6"/>
        <v>0.55710756500626368</v>
      </c>
      <c r="D49" s="192">
        <f t="shared" si="4"/>
        <v>0.54866654129404757</v>
      </c>
      <c r="E49" s="192">
        <f t="shared" si="1"/>
        <v>0.5177161210159219</v>
      </c>
      <c r="F49" s="192">
        <f t="shared" si="2"/>
        <v>0.46144262960114768</v>
      </c>
      <c r="G49" s="192">
        <f t="shared" si="0"/>
        <v>0.37140504333750918</v>
      </c>
      <c r="H49" s="192">
        <f t="shared" si="3"/>
        <v>0.26448540964943834</v>
      </c>
      <c r="I49" s="192">
        <f t="shared" si="11"/>
        <v>0.14068372853693528</v>
      </c>
      <c r="J49" s="192">
        <f>(1-((A49/L49)^1.4))*0.135</f>
        <v>7.5969213409945058E-2</v>
      </c>
      <c r="K49" s="191">
        <v>36</v>
      </c>
      <c r="L49" s="191">
        <v>65</v>
      </c>
    </row>
    <row r="50" spans="1:12" ht="13.5">
      <c r="A50" s="191">
        <v>37</v>
      </c>
      <c r="B50" s="192">
        <f t="shared" si="12"/>
        <v>0.54563620904654697</v>
      </c>
      <c r="C50" s="192">
        <f t="shared" si="6"/>
        <v>0.54017984695608146</v>
      </c>
      <c r="D50" s="192">
        <f t="shared" si="4"/>
        <v>0.53199530382038329</v>
      </c>
      <c r="E50" s="192">
        <f t="shared" si="1"/>
        <v>0.50198531232282328</v>
      </c>
      <c r="F50" s="192">
        <f t="shared" si="2"/>
        <v>0.44742169141816851</v>
      </c>
      <c r="G50" s="192">
        <f t="shared" si="0"/>
        <v>0.36011989797072103</v>
      </c>
      <c r="H50" s="192">
        <f t="shared" si="3"/>
        <v>0.25644901825187705</v>
      </c>
      <c r="I50" s="192">
        <f t="shared" si="11"/>
        <v>0.13640905226163674</v>
      </c>
      <c r="J50" s="192">
        <f t="shared" si="5"/>
        <v>7.3660888221283846E-2</v>
      </c>
      <c r="K50" s="191">
        <v>37</v>
      </c>
      <c r="L50" s="191">
        <v>65</v>
      </c>
    </row>
    <row r="51" spans="1:12" ht="13.5">
      <c r="A51" s="191">
        <v>38</v>
      </c>
      <c r="B51" s="192">
        <f t="shared" si="12"/>
        <v>0.52835163207157287</v>
      </c>
      <c r="C51" s="192">
        <f t="shared" si="6"/>
        <v>0.5230681157508571</v>
      </c>
      <c r="D51" s="192">
        <f t="shared" si="4"/>
        <v>0.51514284126978349</v>
      </c>
      <c r="E51" s="192">
        <f>(1-((K51/L51)^1.4))*0.92</f>
        <v>0.48608350150584706</v>
      </c>
      <c r="F51" s="192">
        <f t="shared" si="2"/>
        <v>0.43324833829868975</v>
      </c>
      <c r="G51" s="192">
        <f t="shared" si="0"/>
        <v>0.34871207716723812</v>
      </c>
      <c r="H51" s="192">
        <f>(1-((K51/L51)^1.4))*0.47</f>
        <v>0.24832526707363925</v>
      </c>
      <c r="I51" s="192">
        <f t="shared" si="11"/>
        <v>0.13208790801789322</v>
      </c>
      <c r="J51" s="192">
        <f t="shared" si="5"/>
        <v>7.1327470329662343E-2</v>
      </c>
      <c r="K51" s="191">
        <v>38</v>
      </c>
      <c r="L51" s="191">
        <v>65</v>
      </c>
    </row>
    <row r="52" spans="1:12" ht="13.5">
      <c r="A52" s="191">
        <v>39</v>
      </c>
      <c r="B52" s="192">
        <f t="shared" si="12"/>
        <v>0.5108841342364463</v>
      </c>
      <c r="C52" s="192">
        <f t="shared" si="6"/>
        <v>0.50577529289408185</v>
      </c>
      <c r="D52" s="192">
        <f t="shared" si="4"/>
        <v>0.49811203088053513</v>
      </c>
      <c r="E52" s="192">
        <f t="shared" si="1"/>
        <v>0.47001340349753062</v>
      </c>
      <c r="F52" s="192">
        <f t="shared" si="2"/>
        <v>0.41892499007388595</v>
      </c>
      <c r="G52" s="192">
        <f t="shared" si="0"/>
        <v>0.33718352859605455</v>
      </c>
      <c r="H52" s="192">
        <f t="shared" si="3"/>
        <v>0.24011554309112976</v>
      </c>
      <c r="I52" s="192">
        <f t="shared" si="11"/>
        <v>0.12772103355911157</v>
      </c>
      <c r="J52" s="192">
        <f t="shared" si="5"/>
        <v>6.896935812192026E-2</v>
      </c>
      <c r="K52" s="191">
        <v>39</v>
      </c>
      <c r="L52" s="191">
        <v>65</v>
      </c>
    </row>
    <row r="53" spans="1:12" ht="13.5">
      <c r="A53" s="191">
        <v>40</v>
      </c>
      <c r="B53" s="192">
        <f t="shared" si="12"/>
        <v>0.49323654482054891</v>
      </c>
      <c r="C53" s="192">
        <f t="shared" si="6"/>
        <v>0.48830417937234344</v>
      </c>
      <c r="D53" s="192">
        <f t="shared" si="4"/>
        <v>0.48090563120003516</v>
      </c>
      <c r="E53" s="192">
        <f t="shared" si="1"/>
        <v>0.453777621234905</v>
      </c>
      <c r="F53" s="192">
        <f t="shared" si="2"/>
        <v>0.40445396675285006</v>
      </c>
      <c r="G53" s="192">
        <f t="shared" si="0"/>
        <v>0.32553611958156231</v>
      </c>
      <c r="H53" s="192">
        <f t="shared" si="3"/>
        <v>0.23182117606565797</v>
      </c>
      <c r="I53" s="192">
        <f t="shared" si="11"/>
        <v>0.12330913620513723</v>
      </c>
      <c r="J53" s="192">
        <f t="shared" si="5"/>
        <v>6.6586933550774108E-2</v>
      </c>
      <c r="K53" s="191">
        <v>40</v>
      </c>
      <c r="L53" s="191">
        <v>65</v>
      </c>
    </row>
    <row r="54" spans="1:12" ht="13.5">
      <c r="A54" s="191">
        <v>41</v>
      </c>
      <c r="B54" s="192">
        <f t="shared" si="12"/>
        <v>0.47541157932524847</v>
      </c>
      <c r="C54" s="192">
        <f t="shared" si="6"/>
        <v>0.470657463531996</v>
      </c>
      <c r="D54" s="192">
        <f t="shared" si="4"/>
        <v>0.46352628984211725</v>
      </c>
      <c r="E54" s="192">
        <f t="shared" si="1"/>
        <v>0.43737865297922862</v>
      </c>
      <c r="F54" s="192">
        <f t="shared" si="2"/>
        <v>0.38983749504670373</v>
      </c>
      <c r="G54" s="192">
        <f t="shared" si="0"/>
        <v>0.31377164235466398</v>
      </c>
      <c r="H54" s="192">
        <f t="shared" si="3"/>
        <v>0.22344344228286678</v>
      </c>
      <c r="I54" s="192">
        <f t="shared" si="11"/>
        <v>0.11885289483131212</v>
      </c>
      <c r="J54" s="192">
        <f t="shared" si="5"/>
        <v>6.4180563208908553E-2</v>
      </c>
      <c r="K54" s="191">
        <v>41</v>
      </c>
      <c r="L54" s="191">
        <v>65</v>
      </c>
    </row>
    <row r="55" spans="1:12" ht="13.5">
      <c r="A55" s="191">
        <v>42</v>
      </c>
      <c r="B55" s="192">
        <f>(1-(A55/L55)^1.4)*1</f>
        <v>0.45741184672770152</v>
      </c>
      <c r="C55" s="192">
        <f>(1-(A55/L55)^1.4)*0.99</f>
        <v>0.45283772826042451</v>
      </c>
      <c r="D55" s="192">
        <f t="shared" si="4"/>
        <v>0.44597655055950897</v>
      </c>
      <c r="E55" s="192">
        <f t="shared" si="1"/>
        <v>0.42081889898948543</v>
      </c>
      <c r="F55" s="192">
        <f t="shared" si="2"/>
        <v>0.37507771431671522</v>
      </c>
      <c r="G55" s="192">
        <f t="shared" si="0"/>
        <v>0.30189181884028304</v>
      </c>
      <c r="H55" s="192">
        <f t="shared" si="3"/>
        <v>0.2149835679620197</v>
      </c>
      <c r="I55" s="192">
        <f t="shared" si="11"/>
        <v>0.11435296168192538</v>
      </c>
      <c r="J55" s="192">
        <f t="shared" si="5"/>
        <v>6.1750599308239708E-2</v>
      </c>
      <c r="K55" s="191">
        <v>42</v>
      </c>
      <c r="L55" s="191">
        <v>65</v>
      </c>
    </row>
    <row r="56" spans="1:12" ht="13.5">
      <c r="A56" s="191">
        <v>43</v>
      </c>
      <c r="B56" s="192">
        <f>(1-(A56/L56)^1.4)*1</f>
        <v>0.43923985610958383</v>
      </c>
      <c r="C56" s="192">
        <f>(1-(A56/L56)^1.4)*0.99</f>
        <v>0.43484745754848797</v>
      </c>
      <c r="D56" s="192">
        <f t="shared" si="4"/>
        <v>0.42825885970684424</v>
      </c>
      <c r="E56" s="192">
        <f t="shared" si="1"/>
        <v>0.40410066762081714</v>
      </c>
      <c r="F56" s="192">
        <f t="shared" si="2"/>
        <v>0.3601766820098587</v>
      </c>
      <c r="G56" s="192">
        <f t="shared" si="0"/>
        <v>0.28989830503232533</v>
      </c>
      <c r="H56" s="192">
        <f t="shared" si="3"/>
        <v>0.20644273237150437</v>
      </c>
      <c r="I56" s="192">
        <f t="shared" si="11"/>
        <v>0.10980996402739596</v>
      </c>
      <c r="J56" s="192">
        <f>(1-((A56/L56)^1.4))*0.135</f>
        <v>5.929738057479382E-2</v>
      </c>
      <c r="K56" s="191">
        <v>43</v>
      </c>
      <c r="L56" s="191">
        <v>65</v>
      </c>
    </row>
    <row r="57" spans="1:12" ht="13.5">
      <c r="A57" s="191">
        <v>44</v>
      </c>
      <c r="B57" s="192">
        <f t="shared" ref="B57:B63" si="13">(1-(A57/L57)^1.4)*1</f>
        <v>0.4208980227279695</v>
      </c>
      <c r="C57" s="192">
        <f t="shared" ref="C57:C62" si="14">(1-(A57/L57)^1.4)*0.99</f>
        <v>0.41668904250068978</v>
      </c>
      <c r="D57" s="192">
        <f t="shared" si="4"/>
        <v>0.41037557215977027</v>
      </c>
      <c r="E57" s="192">
        <f t="shared" si="1"/>
        <v>0.38722618090973193</v>
      </c>
      <c r="F57" s="192">
        <f t="shared" si="2"/>
        <v>0.34513637863693497</v>
      </c>
      <c r="G57" s="192">
        <f t="shared" si="0"/>
        <v>0.27779269500045989</v>
      </c>
      <c r="H57" s="192">
        <f t="shared" si="3"/>
        <v>0.19782207068214566</v>
      </c>
      <c r="I57" s="192">
        <f t="shared" si="11"/>
        <v>0.10522450568199238</v>
      </c>
      <c r="J57" s="192">
        <f t="shared" si="5"/>
        <v>5.6821233068275884E-2</v>
      </c>
      <c r="K57" s="191">
        <v>44</v>
      </c>
      <c r="L57" s="191">
        <v>65</v>
      </c>
    </row>
    <row r="58" spans="1:12" ht="13.5">
      <c r="A58" s="191">
        <v>45</v>
      </c>
      <c r="B58" s="192">
        <f t="shared" si="13"/>
        <v>0.40238867358698593</v>
      </c>
      <c r="C58" s="192">
        <f t="shared" si="14"/>
        <v>0.39836478685111609</v>
      </c>
      <c r="D58" s="192">
        <f t="shared" si="4"/>
        <v>0.39232895674731127</v>
      </c>
      <c r="E58" s="192">
        <f t="shared" si="1"/>
        <v>0.37019757970002709</v>
      </c>
      <c r="F58" s="192">
        <f t="shared" si="2"/>
        <v>0.32995871234132845</v>
      </c>
      <c r="G58" s="192">
        <f t="shared" si="0"/>
        <v>0.26557652456741071</v>
      </c>
      <c r="H58" s="192">
        <f t="shared" si="3"/>
        <v>0.18912267658588339</v>
      </c>
      <c r="I58" s="192">
        <f t="shared" si="11"/>
        <v>0.10059716839674648</v>
      </c>
      <c r="J58" s="192">
        <f t="shared" si="5"/>
        <v>5.4322470934243104E-2</v>
      </c>
      <c r="K58" s="191">
        <v>45</v>
      </c>
      <c r="L58" s="191">
        <v>65</v>
      </c>
    </row>
    <row r="59" spans="1:12" ht="13.5">
      <c r="A59" s="191">
        <v>46</v>
      </c>
      <c r="B59" s="192">
        <f t="shared" si="13"/>
        <v>0.38371405256152946</v>
      </c>
      <c r="C59" s="192">
        <f t="shared" si="14"/>
        <v>0.37987691203591417</v>
      </c>
      <c r="D59" s="192">
        <f t="shared" si="4"/>
        <v>0.37412120124749121</v>
      </c>
      <c r="E59" s="192">
        <f t="shared" si="1"/>
        <v>0.35301692835660714</v>
      </c>
      <c r="F59" s="192">
        <f t="shared" si="2"/>
        <v>0.31464552310045413</v>
      </c>
      <c r="G59" s="192">
        <f t="shared" si="0"/>
        <v>0.25325127469060943</v>
      </c>
      <c r="H59" s="192">
        <f t="shared" si="3"/>
        <v>0.18034560470391883</v>
      </c>
      <c r="I59" s="192">
        <f t="shared" si="11"/>
        <v>9.5928513140382365E-2</v>
      </c>
      <c r="J59" s="192">
        <f t="shared" si="5"/>
        <v>5.180139709580648E-2</v>
      </c>
      <c r="K59" s="191">
        <v>46</v>
      </c>
      <c r="L59" s="191">
        <v>65</v>
      </c>
    </row>
    <row r="60" spans="1:12" ht="13.5">
      <c r="A60" s="191">
        <v>47</v>
      </c>
      <c r="B60" s="192">
        <f t="shared" si="13"/>
        <v>0.36487632511806278</v>
      </c>
      <c r="C60" s="192">
        <f t="shared" si="14"/>
        <v>0.36122756186688215</v>
      </c>
      <c r="D60" s="192">
        <f t="shared" si="4"/>
        <v>0.35575441699011123</v>
      </c>
      <c r="E60" s="192">
        <f t="shared" si="1"/>
        <v>0.33568621910861779</v>
      </c>
      <c r="F60" s="192">
        <f t="shared" si="2"/>
        <v>0.29919858659681148</v>
      </c>
      <c r="G60" s="192">
        <f t="shared" si="0"/>
        <v>0.24081837457792143</v>
      </c>
      <c r="H60" s="192">
        <f t="shared" si="3"/>
        <v>0.1714918728054895</v>
      </c>
      <c r="I60" s="192">
        <f t="shared" si="11"/>
        <v>9.1219081279515696E-2</v>
      </c>
      <c r="J60" s="192">
        <f t="shared" si="5"/>
        <v>4.9258303890938479E-2</v>
      </c>
      <c r="K60" s="191">
        <v>47</v>
      </c>
      <c r="L60" s="191">
        <v>65</v>
      </c>
    </row>
    <row r="61" spans="1:12" ht="13.5">
      <c r="A61" s="191">
        <v>48</v>
      </c>
      <c r="B61" s="192">
        <f t="shared" si="13"/>
        <v>0.34587758267211199</v>
      </c>
      <c r="C61" s="192">
        <f t="shared" si="14"/>
        <v>0.34241880684539089</v>
      </c>
      <c r="D61" s="192">
        <f t="shared" si="4"/>
        <v>0.3372306431053092</v>
      </c>
      <c r="E61" s="192">
        <f t="shared" si="1"/>
        <v>0.31820737605834304</v>
      </c>
      <c r="F61" s="192">
        <f t="shared" si="2"/>
        <v>0.28361961779113182</v>
      </c>
      <c r="G61" s="192">
        <f t="shared" si="0"/>
        <v>0.22827920456359393</v>
      </c>
      <c r="H61" s="192">
        <f t="shared" si="3"/>
        <v>0.16256246385589262</v>
      </c>
      <c r="I61" s="192">
        <f t="shared" si="11"/>
        <v>8.6469395668027998E-2</v>
      </c>
      <c r="J61" s="192">
        <f t="shared" si="5"/>
        <v>4.6693473660735126E-2</v>
      </c>
      <c r="K61" s="191">
        <v>48</v>
      </c>
      <c r="L61" s="191">
        <v>65</v>
      </c>
    </row>
    <row r="62" spans="1:12" ht="13.5">
      <c r="A62" s="191">
        <v>49</v>
      </c>
      <c r="B62" s="192">
        <f t="shared" si="13"/>
        <v>0.32671984661744891</v>
      </c>
      <c r="C62" s="192">
        <f t="shared" si="14"/>
        <v>0.32345264815127439</v>
      </c>
      <c r="D62" s="192">
        <f t="shared" si="4"/>
        <v>0.31855185045201267</v>
      </c>
      <c r="E62" s="192">
        <f t="shared" si="1"/>
        <v>0.30058225888805301</v>
      </c>
      <c r="F62" s="192">
        <f t="shared" si="2"/>
        <v>0.26791027422630809</v>
      </c>
      <c r="G62" s="192">
        <f t="shared" si="0"/>
        <v>0.2156350987675163</v>
      </c>
      <c r="H62" s="192">
        <f t="shared" si="3"/>
        <v>0.15355832791020096</v>
      </c>
      <c r="I62" s="192">
        <f t="shared" si="11"/>
        <v>8.1679961654362226E-2</v>
      </c>
      <c r="J62" s="192">
        <f>(1-((A62/L62)^1.4))*0.135</f>
        <v>4.4107179293355607E-2</v>
      </c>
      <c r="K62" s="191">
        <v>49</v>
      </c>
      <c r="L62" s="191">
        <v>65</v>
      </c>
    </row>
    <row r="63" spans="1:12" ht="13.5">
      <c r="A63" s="191">
        <v>50</v>
      </c>
      <c r="B63" s="192">
        <f t="shared" si="13"/>
        <v>0.30740507205791734</v>
      </c>
      <c r="C63" s="192">
        <f>(1-(A63/L63)^1.4)*0.99</f>
        <v>0.30433102133733814</v>
      </c>
      <c r="D63" s="192">
        <f t="shared" si="4"/>
        <v>0.29971994525646939</v>
      </c>
      <c r="E63" s="192">
        <f>(1-((K63/L63)^1.4))*0.92</f>
        <v>0.28281266629328394</v>
      </c>
      <c r="F63" s="192">
        <f t="shared" si="2"/>
        <v>0.2520721590874922</v>
      </c>
      <c r="G63" s="192">
        <f t="shared" si="0"/>
        <v>0.20288734755822546</v>
      </c>
      <c r="H63" s="192">
        <f t="shared" si="3"/>
        <v>0.14448038386722115</v>
      </c>
      <c r="I63" s="192">
        <f t="shared" si="11"/>
        <v>7.6851268014479335E-2</v>
      </c>
      <c r="J63" s="192">
        <f t="shared" si="5"/>
        <v>4.1499684727818842E-2</v>
      </c>
      <c r="K63" s="191">
        <v>50</v>
      </c>
      <c r="L63" s="191">
        <v>65</v>
      </c>
    </row>
  </sheetData>
  <mergeCells count="3">
    <mergeCell ref="B8:J8"/>
    <mergeCell ref="C6:D6"/>
    <mergeCell ref="A6:B6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52"/>
  <sheetViews>
    <sheetView view="pageBreakPreview" topLeftCell="A19" zoomScaleSheetLayoutView="100" workbookViewId="0">
      <selection activeCell="B44" sqref="B44:H44"/>
    </sheetView>
  </sheetViews>
  <sheetFormatPr baseColWidth="10" defaultRowHeight="12.75"/>
  <cols>
    <col min="1" max="1" width="7" customWidth="1"/>
    <col min="2" max="2" width="15.28515625" customWidth="1"/>
    <col min="3" max="3" width="14" customWidth="1"/>
    <col min="4" max="4" width="17.5703125" customWidth="1"/>
    <col min="7" max="7" width="10.28515625" customWidth="1"/>
    <col min="8" max="8" width="24.5703125" customWidth="1"/>
  </cols>
  <sheetData>
    <row r="1" spans="1:10" ht="27.75" customHeight="1">
      <c r="A1" s="8"/>
      <c r="B1" s="329" t="s">
        <v>472</v>
      </c>
      <c r="C1" s="330"/>
      <c r="D1" s="330"/>
      <c r="E1" s="330"/>
      <c r="F1" s="330"/>
      <c r="G1" s="330"/>
      <c r="H1" s="331"/>
      <c r="I1" s="8"/>
    </row>
    <row r="2" spans="1:10" ht="23.25" customHeight="1" thickBot="1">
      <c r="A2" s="8"/>
      <c r="B2" s="231" t="s">
        <v>515</v>
      </c>
      <c r="C2" s="232"/>
      <c r="D2" s="232"/>
      <c r="E2" s="232"/>
      <c r="F2" s="232"/>
      <c r="G2" s="232"/>
      <c r="H2" s="233"/>
      <c r="I2" s="8"/>
    </row>
    <row r="3" spans="1:10" ht="15" customHeight="1" thickBot="1">
      <c r="A3" s="8"/>
      <c r="B3" s="352" t="s">
        <v>474</v>
      </c>
      <c r="C3" s="353"/>
      <c r="D3" s="353"/>
      <c r="E3" s="353"/>
      <c r="F3" s="353"/>
      <c r="G3" s="353"/>
      <c r="H3" s="354"/>
      <c r="I3" s="8"/>
    </row>
    <row r="4" spans="1:10" ht="26.25" customHeight="1" thickBot="1">
      <c r="A4" s="8"/>
      <c r="B4" s="332" t="s">
        <v>421</v>
      </c>
      <c r="C4" s="333"/>
      <c r="D4" s="333"/>
      <c r="E4" s="333"/>
      <c r="F4" s="333"/>
      <c r="G4" s="333"/>
      <c r="H4" s="334"/>
      <c r="I4" s="8"/>
    </row>
    <row r="5" spans="1:10" ht="12.75" customHeight="1">
      <c r="A5" s="8"/>
      <c r="B5" s="344" t="s">
        <v>484</v>
      </c>
      <c r="C5" s="344" t="s">
        <v>483</v>
      </c>
      <c r="D5" s="335" t="s">
        <v>2</v>
      </c>
      <c r="E5" s="337" t="s">
        <v>296</v>
      </c>
      <c r="F5" s="338"/>
      <c r="G5" s="307"/>
      <c r="H5" s="342" t="s">
        <v>506</v>
      </c>
      <c r="I5" s="8"/>
    </row>
    <row r="6" spans="1:10" ht="14.25" thickBot="1">
      <c r="A6" s="8"/>
      <c r="B6" s="345"/>
      <c r="C6" s="345"/>
      <c r="D6" s="336"/>
      <c r="E6" s="339"/>
      <c r="F6" s="340"/>
      <c r="G6" s="341"/>
      <c r="H6" s="343"/>
      <c r="I6" s="8"/>
    </row>
    <row r="7" spans="1:10" ht="13.5">
      <c r="A7" s="8"/>
      <c r="B7" s="288">
        <v>1</v>
      </c>
      <c r="C7" s="280" t="s">
        <v>476</v>
      </c>
      <c r="D7" s="29" t="s">
        <v>476</v>
      </c>
      <c r="E7" s="257" t="s">
        <v>298</v>
      </c>
      <c r="F7" s="257"/>
      <c r="G7" s="257"/>
      <c r="H7" s="262">
        <v>36</v>
      </c>
      <c r="I7" s="8"/>
      <c r="J7" s="46"/>
    </row>
    <row r="8" spans="1:10" ht="14.25" thickBot="1">
      <c r="A8" s="8"/>
      <c r="B8" s="291"/>
      <c r="C8" s="282"/>
      <c r="D8" s="169" t="s">
        <v>476</v>
      </c>
      <c r="E8" s="254" t="s">
        <v>299</v>
      </c>
      <c r="F8" s="254"/>
      <c r="G8" s="254"/>
      <c r="H8" s="264"/>
      <c r="I8" s="8"/>
      <c r="J8" s="46"/>
    </row>
    <row r="9" spans="1:10" ht="14.25" customHeight="1" thickBot="1">
      <c r="A9" s="259"/>
      <c r="B9" s="259"/>
      <c r="C9" s="259"/>
      <c r="D9" s="259"/>
      <c r="E9" s="259"/>
      <c r="F9" s="259"/>
      <c r="G9" s="259"/>
      <c r="H9" s="259"/>
      <c r="I9" s="259"/>
      <c r="J9" s="46"/>
    </row>
    <row r="10" spans="1:10" ht="14.25" thickBot="1">
      <c r="A10" s="8"/>
      <c r="B10" s="15">
        <v>2</v>
      </c>
      <c r="C10" s="35" t="s">
        <v>476</v>
      </c>
      <c r="D10" s="36" t="s">
        <v>476</v>
      </c>
      <c r="E10" s="308" t="s">
        <v>300</v>
      </c>
      <c r="F10" s="308"/>
      <c r="G10" s="308"/>
      <c r="H10" s="25">
        <v>48</v>
      </c>
      <c r="I10" s="8"/>
      <c r="J10" s="46"/>
    </row>
    <row r="11" spans="1:10" ht="15" customHeight="1" thickBot="1">
      <c r="A11" s="8"/>
      <c r="B11" s="277"/>
      <c r="C11" s="277"/>
      <c r="D11" s="277"/>
      <c r="E11" s="277"/>
      <c r="F11" s="277"/>
      <c r="G11" s="277"/>
      <c r="H11" s="277"/>
      <c r="I11" s="8"/>
      <c r="J11" s="46"/>
    </row>
    <row r="12" spans="1:10" ht="13.5">
      <c r="A12" s="8"/>
      <c r="B12" s="322">
        <v>3</v>
      </c>
      <c r="C12" s="37" t="s">
        <v>476</v>
      </c>
      <c r="D12" s="33" t="s">
        <v>476</v>
      </c>
      <c r="E12" s="323" t="s">
        <v>301</v>
      </c>
      <c r="F12" s="257"/>
      <c r="G12" s="324"/>
      <c r="H12" s="319">
        <v>54</v>
      </c>
      <c r="I12" s="8"/>
      <c r="J12" s="46"/>
    </row>
    <row r="13" spans="1:10" ht="13.5">
      <c r="A13" s="8"/>
      <c r="B13" s="244"/>
      <c r="C13" s="38">
        <v>60</v>
      </c>
      <c r="D13" s="39" t="s">
        <v>476</v>
      </c>
      <c r="E13" s="325" t="s">
        <v>302</v>
      </c>
      <c r="F13" s="234"/>
      <c r="G13" s="326"/>
      <c r="H13" s="320"/>
      <c r="I13" s="8"/>
      <c r="J13" s="46"/>
    </row>
    <row r="14" spans="1:10" ht="13.5">
      <c r="A14" s="8"/>
      <c r="B14" s="244"/>
      <c r="C14" s="38">
        <v>52</v>
      </c>
      <c r="D14" s="39" t="s">
        <v>476</v>
      </c>
      <c r="E14" s="325" t="s">
        <v>428</v>
      </c>
      <c r="F14" s="234"/>
      <c r="G14" s="326"/>
      <c r="H14" s="320"/>
      <c r="I14" s="8"/>
      <c r="J14" s="46"/>
    </row>
    <row r="15" spans="1:10" ht="13.5">
      <c r="A15" s="8"/>
      <c r="B15" s="244"/>
      <c r="C15" s="38">
        <v>28</v>
      </c>
      <c r="D15" s="39" t="s">
        <v>476</v>
      </c>
      <c r="E15" s="271" t="s">
        <v>303</v>
      </c>
      <c r="F15" s="271"/>
      <c r="G15" s="271"/>
      <c r="H15" s="320"/>
      <c r="I15" s="8"/>
      <c r="J15" s="46"/>
    </row>
    <row r="16" spans="1:10" ht="13.5">
      <c r="A16" s="8"/>
      <c r="B16" s="244"/>
      <c r="C16" s="38">
        <v>10</v>
      </c>
      <c r="D16" s="39" t="s">
        <v>476</v>
      </c>
      <c r="E16" s="283"/>
      <c r="F16" s="283"/>
      <c r="G16" s="283"/>
      <c r="H16" s="320"/>
      <c r="I16" s="8"/>
      <c r="J16" s="46"/>
    </row>
    <row r="17" spans="1:10" ht="14.25" thickBot="1">
      <c r="A17" s="8"/>
      <c r="B17" s="245"/>
      <c r="C17" s="40">
        <v>20</v>
      </c>
      <c r="D17" s="34" t="s">
        <v>476</v>
      </c>
      <c r="E17" s="327" t="s">
        <v>304</v>
      </c>
      <c r="F17" s="254"/>
      <c r="G17" s="328"/>
      <c r="H17" s="321"/>
      <c r="I17" s="8"/>
      <c r="J17" s="46"/>
    </row>
    <row r="18" spans="1:10" ht="14.25" thickBot="1">
      <c r="A18" s="8"/>
      <c r="B18" s="277"/>
      <c r="C18" s="277"/>
      <c r="D18" s="277"/>
      <c r="E18" s="277"/>
      <c r="F18" s="277"/>
      <c r="G18" s="277"/>
      <c r="H18" s="277"/>
      <c r="I18" s="8"/>
      <c r="J18" s="46"/>
    </row>
    <row r="19" spans="1:10" ht="12.75" customHeight="1">
      <c r="A19" s="8"/>
      <c r="B19" s="322">
        <v>4</v>
      </c>
      <c r="C19" s="41">
        <v>25</v>
      </c>
      <c r="D19" s="29" t="s">
        <v>476</v>
      </c>
      <c r="E19" s="318" t="s">
        <v>429</v>
      </c>
      <c r="F19" s="318"/>
      <c r="G19" s="318"/>
      <c r="H19" s="319">
        <v>86.4</v>
      </c>
      <c r="I19" s="8"/>
      <c r="J19" s="46"/>
    </row>
    <row r="20" spans="1:10" ht="12.75" customHeight="1">
      <c r="A20" s="8"/>
      <c r="B20" s="244"/>
      <c r="C20" s="42">
        <v>50</v>
      </c>
      <c r="D20" s="30" t="s">
        <v>476</v>
      </c>
      <c r="E20" s="310"/>
      <c r="F20" s="310"/>
      <c r="G20" s="310"/>
      <c r="H20" s="320"/>
      <c r="I20" s="8"/>
      <c r="J20" s="46"/>
    </row>
    <row r="21" spans="1:10" ht="12.75" customHeight="1">
      <c r="A21" s="8"/>
      <c r="B21" s="244"/>
      <c r="C21" s="43">
        <v>51</v>
      </c>
      <c r="D21" s="30" t="s">
        <v>476</v>
      </c>
      <c r="E21" s="283"/>
      <c r="F21" s="283"/>
      <c r="G21" s="283"/>
      <c r="H21" s="320"/>
      <c r="I21" s="8"/>
      <c r="J21" s="46"/>
    </row>
    <row r="22" spans="1:10" ht="12.75" customHeight="1">
      <c r="A22" s="8"/>
      <c r="B22" s="244"/>
      <c r="C22" s="43">
        <v>17</v>
      </c>
      <c r="D22" s="30" t="s">
        <v>476</v>
      </c>
      <c r="E22" s="271" t="s">
        <v>430</v>
      </c>
      <c r="F22" s="271"/>
      <c r="G22" s="271"/>
      <c r="H22" s="320"/>
      <c r="I22" s="8"/>
      <c r="J22" s="46"/>
    </row>
    <row r="23" spans="1:10" ht="12.75" customHeight="1">
      <c r="A23" s="8"/>
      <c r="B23" s="244"/>
      <c r="C23" s="42">
        <v>18</v>
      </c>
      <c r="D23" s="30" t="s">
        <v>476</v>
      </c>
      <c r="E23" s="310"/>
      <c r="F23" s="310"/>
      <c r="G23" s="310"/>
      <c r="H23" s="320"/>
      <c r="I23" s="8"/>
      <c r="J23" s="46"/>
    </row>
    <row r="24" spans="1:10" ht="12.75" customHeight="1" thickBot="1">
      <c r="A24" s="8"/>
      <c r="B24" s="245"/>
      <c r="C24" s="18">
        <v>19</v>
      </c>
      <c r="D24" s="28" t="s">
        <v>476</v>
      </c>
      <c r="E24" s="272"/>
      <c r="F24" s="272"/>
      <c r="G24" s="272"/>
      <c r="H24" s="321"/>
      <c r="I24" s="8"/>
      <c r="J24" s="46"/>
    </row>
    <row r="25" spans="1:10" ht="12.75" customHeight="1" thickBot="1">
      <c r="A25" s="8"/>
      <c r="B25" s="277"/>
      <c r="C25" s="277"/>
      <c r="D25" s="277"/>
      <c r="E25" s="277"/>
      <c r="F25" s="277"/>
      <c r="G25" s="277"/>
      <c r="H25" s="277"/>
      <c r="I25" s="8"/>
      <c r="J25" s="46"/>
    </row>
    <row r="26" spans="1:10" ht="13.5">
      <c r="A26" s="8"/>
      <c r="B26" s="322">
        <v>5</v>
      </c>
      <c r="C26" s="32">
        <v>25</v>
      </c>
      <c r="D26" s="29" t="s">
        <v>476</v>
      </c>
      <c r="E26" s="346" t="s">
        <v>172</v>
      </c>
      <c r="F26" s="318"/>
      <c r="G26" s="347"/>
      <c r="H26" s="319">
        <v>93.6</v>
      </c>
      <c r="I26" s="8"/>
      <c r="J26" s="46"/>
    </row>
    <row r="27" spans="1:10" ht="13.5">
      <c r="A27" s="8"/>
      <c r="B27" s="244"/>
      <c r="C27" s="43">
        <v>26</v>
      </c>
      <c r="D27" s="30" t="s">
        <v>476</v>
      </c>
      <c r="E27" s="309"/>
      <c r="F27" s="310"/>
      <c r="G27" s="311"/>
      <c r="H27" s="249"/>
      <c r="I27" s="8"/>
      <c r="J27" s="46"/>
    </row>
    <row r="28" spans="1:10" ht="14.25" thickBot="1">
      <c r="A28" s="8"/>
      <c r="B28" s="245"/>
      <c r="C28" s="18">
        <v>27</v>
      </c>
      <c r="D28" s="28" t="s">
        <v>476</v>
      </c>
      <c r="E28" s="348"/>
      <c r="F28" s="272"/>
      <c r="G28" s="349"/>
      <c r="H28" s="250"/>
      <c r="I28" s="8"/>
      <c r="J28" s="46"/>
    </row>
    <row r="29" spans="1:10" ht="14.25" thickBot="1">
      <c r="A29" s="8"/>
      <c r="B29" s="277"/>
      <c r="C29" s="277"/>
      <c r="D29" s="277"/>
      <c r="E29" s="277"/>
      <c r="F29" s="277"/>
      <c r="G29" s="277"/>
      <c r="H29" s="277"/>
      <c r="I29" s="8"/>
      <c r="J29" s="46"/>
    </row>
    <row r="30" spans="1:10" ht="14.25" thickBot="1">
      <c r="A30" s="8"/>
      <c r="B30" s="23">
        <v>6</v>
      </c>
      <c r="C30" s="35">
        <v>24</v>
      </c>
      <c r="D30" s="24" t="s">
        <v>476</v>
      </c>
      <c r="E30" s="308" t="s">
        <v>305</v>
      </c>
      <c r="F30" s="308"/>
      <c r="G30" s="308"/>
      <c r="H30" s="25">
        <v>108</v>
      </c>
      <c r="I30" s="8"/>
      <c r="J30" s="46"/>
    </row>
    <row r="31" spans="1:10" ht="14.25" customHeight="1" thickBot="1">
      <c r="A31" s="259"/>
      <c r="B31" s="259"/>
      <c r="C31" s="259"/>
      <c r="D31" s="259"/>
      <c r="E31" s="259"/>
      <c r="F31" s="259"/>
      <c r="G31" s="259"/>
      <c r="H31" s="259"/>
      <c r="I31" s="259"/>
      <c r="J31" s="46"/>
    </row>
    <row r="32" spans="1:10" ht="14.25" thickBot="1">
      <c r="A32" s="8"/>
      <c r="B32" s="23">
        <v>7</v>
      </c>
      <c r="C32" s="35">
        <v>23</v>
      </c>
      <c r="D32" s="24" t="s">
        <v>476</v>
      </c>
      <c r="E32" s="308" t="s">
        <v>306</v>
      </c>
      <c r="F32" s="308"/>
      <c r="G32" s="308"/>
      <c r="H32" s="25">
        <v>132</v>
      </c>
      <c r="I32" s="8"/>
      <c r="J32" s="46"/>
    </row>
    <row r="33" spans="1:10" ht="14.25" thickBot="1">
      <c r="A33" s="8"/>
      <c r="B33" s="293"/>
      <c r="C33" s="293"/>
      <c r="D33" s="293"/>
      <c r="E33" s="293"/>
      <c r="F33" s="293"/>
      <c r="G33" s="293"/>
      <c r="H33" s="293"/>
      <c r="I33" s="8"/>
      <c r="J33" s="46"/>
    </row>
    <row r="34" spans="1:10" ht="13.5">
      <c r="A34" s="8"/>
      <c r="B34" s="243">
        <v>8</v>
      </c>
      <c r="C34" s="44">
        <v>21</v>
      </c>
      <c r="D34" s="33" t="s">
        <v>476</v>
      </c>
      <c r="E34" s="346" t="s">
        <v>307</v>
      </c>
      <c r="F34" s="318"/>
      <c r="G34" s="347"/>
      <c r="H34" s="248">
        <v>168</v>
      </c>
      <c r="I34" s="8"/>
      <c r="J34" s="46"/>
    </row>
    <row r="35" spans="1:10" ht="13.5">
      <c r="A35" s="8"/>
      <c r="B35" s="244"/>
      <c r="C35" s="45">
        <v>22</v>
      </c>
      <c r="D35" s="39" t="s">
        <v>476</v>
      </c>
      <c r="E35" s="309"/>
      <c r="F35" s="310"/>
      <c r="G35" s="311"/>
      <c r="H35" s="249"/>
      <c r="I35" s="8"/>
      <c r="J35" s="46"/>
    </row>
    <row r="36" spans="1:10" ht="14.25" thickBot="1">
      <c r="A36" s="8"/>
      <c r="B36" s="245"/>
      <c r="C36" s="40">
        <v>23</v>
      </c>
      <c r="D36" s="34" t="s">
        <v>476</v>
      </c>
      <c r="E36" s="348"/>
      <c r="F36" s="272"/>
      <c r="G36" s="349"/>
      <c r="H36" s="250"/>
      <c r="I36" s="8"/>
      <c r="J36" s="46"/>
    </row>
    <row r="37" spans="1:10" ht="14.25" thickBot="1">
      <c r="A37" s="8"/>
      <c r="B37" s="277"/>
      <c r="C37" s="277"/>
      <c r="D37" s="277"/>
      <c r="E37" s="277"/>
      <c r="F37" s="277"/>
      <c r="G37" s="277"/>
      <c r="H37" s="277"/>
      <c r="I37" s="8"/>
    </row>
    <row r="38" spans="1:10" ht="36.75" customHeight="1" thickBot="1">
      <c r="A38" s="8"/>
      <c r="B38" s="267" t="s">
        <v>516</v>
      </c>
      <c r="C38" s="268"/>
      <c r="D38" s="268"/>
      <c r="E38" s="268"/>
      <c r="F38" s="268"/>
      <c r="G38" s="268"/>
      <c r="H38" s="269"/>
      <c r="I38" s="8"/>
    </row>
    <row r="39" spans="1:10" ht="14.25">
      <c r="B39" s="351"/>
      <c r="C39" s="351"/>
      <c r="D39" s="351"/>
      <c r="E39" s="351"/>
      <c r="F39" s="351"/>
      <c r="G39" s="351"/>
      <c r="H39" s="351"/>
    </row>
    <row r="40" spans="1:10" ht="14.25">
      <c r="B40" s="350"/>
      <c r="C40" s="350"/>
      <c r="D40" s="350"/>
      <c r="E40" s="350"/>
      <c r="F40" s="350"/>
      <c r="G40" s="350"/>
      <c r="H40" s="350"/>
    </row>
    <row r="41" spans="1:10" ht="14.25">
      <c r="B41" s="350"/>
      <c r="C41" s="350"/>
      <c r="D41" s="350"/>
      <c r="E41" s="350"/>
      <c r="F41" s="350"/>
      <c r="G41" s="350"/>
      <c r="H41" s="350"/>
    </row>
    <row r="42" spans="1:10" ht="14.25">
      <c r="B42" s="350"/>
      <c r="C42" s="350"/>
      <c r="D42" s="350"/>
      <c r="E42" s="350"/>
      <c r="F42" s="350"/>
      <c r="G42" s="350"/>
      <c r="H42" s="350"/>
    </row>
    <row r="43" spans="1:10" ht="14.25">
      <c r="B43" s="350"/>
      <c r="C43" s="350"/>
      <c r="D43" s="350"/>
      <c r="E43" s="350"/>
      <c r="F43" s="350"/>
      <c r="G43" s="350"/>
      <c r="H43" s="350"/>
    </row>
    <row r="44" spans="1:10" ht="14.25">
      <c r="B44" s="350"/>
      <c r="C44" s="350"/>
      <c r="D44" s="350"/>
      <c r="E44" s="350"/>
      <c r="F44" s="350"/>
      <c r="G44" s="350"/>
      <c r="H44" s="350"/>
    </row>
    <row r="45" spans="1:10" ht="14.25">
      <c r="B45" s="350"/>
      <c r="C45" s="350"/>
      <c r="D45" s="350"/>
      <c r="E45" s="350"/>
      <c r="F45" s="350"/>
      <c r="G45" s="350"/>
      <c r="H45" s="350"/>
    </row>
    <row r="46" spans="1:10" ht="14.25">
      <c r="B46" s="350"/>
      <c r="C46" s="350"/>
      <c r="D46" s="350"/>
      <c r="E46" s="350"/>
      <c r="F46" s="350"/>
      <c r="G46" s="350"/>
      <c r="H46" s="350"/>
    </row>
    <row r="47" spans="1:10" ht="14.25">
      <c r="B47" s="350"/>
      <c r="C47" s="350"/>
      <c r="D47" s="350"/>
      <c r="E47" s="350"/>
      <c r="F47" s="350"/>
      <c r="G47" s="350"/>
      <c r="H47" s="350"/>
    </row>
    <row r="48" spans="1:10" ht="14.25">
      <c r="B48" s="350"/>
      <c r="C48" s="350"/>
      <c r="D48" s="350"/>
      <c r="E48" s="350"/>
      <c r="F48" s="350"/>
      <c r="G48" s="350"/>
      <c r="H48" s="350"/>
    </row>
    <row r="49" spans="2:12" ht="14.25">
      <c r="B49" s="350"/>
      <c r="C49" s="350"/>
      <c r="D49" s="350"/>
      <c r="E49" s="350"/>
      <c r="F49" s="350"/>
      <c r="G49" s="350"/>
      <c r="H49" s="350"/>
    </row>
    <row r="50" spans="2:12" ht="14.25">
      <c r="B50" s="350"/>
      <c r="C50" s="350"/>
      <c r="D50" s="350"/>
      <c r="E50" s="350"/>
      <c r="F50" s="350"/>
      <c r="G50" s="350"/>
      <c r="H50" s="350"/>
    </row>
    <row r="51" spans="2:12" ht="14.25">
      <c r="B51" s="350"/>
      <c r="C51" s="350"/>
      <c r="D51" s="350"/>
      <c r="E51" s="350"/>
      <c r="F51" s="350"/>
      <c r="G51" s="350"/>
      <c r="H51" s="350"/>
      <c r="I51" s="2"/>
      <c r="J51" s="2"/>
      <c r="K51" s="2"/>
      <c r="L51" s="2"/>
    </row>
    <row r="52" spans="2:12" ht="14.25">
      <c r="B52" s="350"/>
      <c r="C52" s="350"/>
      <c r="D52" s="350"/>
      <c r="E52" s="350"/>
      <c r="F52" s="350"/>
      <c r="G52" s="350"/>
      <c r="H52" s="350"/>
    </row>
  </sheetData>
  <mergeCells count="57">
    <mergeCell ref="B52:H52"/>
    <mergeCell ref="B3:H3"/>
    <mergeCell ref="E15:G16"/>
    <mergeCell ref="B42:H42"/>
    <mergeCell ref="B43:H43"/>
    <mergeCell ref="B44:H44"/>
    <mergeCell ref="B40:H40"/>
    <mergeCell ref="B41:H41"/>
    <mergeCell ref="B48:H48"/>
    <mergeCell ref="B49:H49"/>
    <mergeCell ref="E26:G28"/>
    <mergeCell ref="B50:H50"/>
    <mergeCell ref="B51:H51"/>
    <mergeCell ref="B37:H37"/>
    <mergeCell ref="E30:G30"/>
    <mergeCell ref="E32:G32"/>
    <mergeCell ref="B45:H45"/>
    <mergeCell ref="B46:H46"/>
    <mergeCell ref="B47:H47"/>
    <mergeCell ref="A31:I31"/>
    <mergeCell ref="B39:H39"/>
    <mergeCell ref="B38:H38"/>
    <mergeCell ref="B29:H29"/>
    <mergeCell ref="B1:H1"/>
    <mergeCell ref="B2:H2"/>
    <mergeCell ref="B4:H4"/>
    <mergeCell ref="D5:D6"/>
    <mergeCell ref="E5:G6"/>
    <mergeCell ref="H5:H6"/>
    <mergeCell ref="C5:C6"/>
    <mergeCell ref="B5:B6"/>
    <mergeCell ref="B34:B36"/>
    <mergeCell ref="E34:G36"/>
    <mergeCell ref="H34:H36"/>
    <mergeCell ref="B33:H33"/>
    <mergeCell ref="B26:B28"/>
    <mergeCell ref="H26:H28"/>
    <mergeCell ref="B25:H25"/>
    <mergeCell ref="B12:B17"/>
    <mergeCell ref="E12:G12"/>
    <mergeCell ref="E13:G13"/>
    <mergeCell ref="E14:G14"/>
    <mergeCell ref="E17:G17"/>
    <mergeCell ref="H12:H17"/>
    <mergeCell ref="B19:B24"/>
    <mergeCell ref="E7:G7"/>
    <mergeCell ref="E8:G8"/>
    <mergeCell ref="E10:G10"/>
    <mergeCell ref="A9:I9"/>
    <mergeCell ref="E19:G21"/>
    <mergeCell ref="C7:C8"/>
    <mergeCell ref="B7:B8"/>
    <mergeCell ref="H19:H24"/>
    <mergeCell ref="E22:G24"/>
    <mergeCell ref="H7:H8"/>
    <mergeCell ref="B11:H11"/>
    <mergeCell ref="B18:H18"/>
  </mergeCells>
  <pageMargins left="0.70866141732283472" right="0.39370078740157483" top="0.70866141732283472" bottom="0.70866141732283472" header="0.11811023622047245" footer="0"/>
  <pageSetup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43"/>
  <sheetViews>
    <sheetView topLeftCell="A4" workbookViewId="0">
      <selection activeCell="I26" sqref="I26"/>
    </sheetView>
  </sheetViews>
  <sheetFormatPr baseColWidth="10" defaultRowHeight="12.75"/>
  <cols>
    <col min="1" max="1" width="15.28515625" customWidth="1"/>
    <col min="2" max="2" width="14" customWidth="1"/>
    <col min="3" max="3" width="17.5703125" customWidth="1"/>
    <col min="6" max="6" width="10.28515625" customWidth="1"/>
    <col min="7" max="7" width="24.5703125" style="46" customWidth="1"/>
  </cols>
  <sheetData>
    <row r="1" spans="1:9" ht="50.1" customHeight="1">
      <c r="A1" s="252" t="s">
        <v>472</v>
      </c>
      <c r="B1" s="253"/>
      <c r="C1" s="253"/>
      <c r="D1" s="253"/>
      <c r="E1" s="253"/>
      <c r="F1" s="253"/>
      <c r="G1" s="242"/>
      <c r="H1" s="8"/>
    </row>
    <row r="2" spans="1:9" ht="15" customHeight="1" thickBot="1">
      <c r="A2" s="355" t="s">
        <v>515</v>
      </c>
      <c r="B2" s="356"/>
      <c r="C2" s="356"/>
      <c r="D2" s="356"/>
      <c r="E2" s="356"/>
      <c r="F2" s="356"/>
      <c r="G2" s="357"/>
      <c r="H2" s="8"/>
    </row>
    <row r="3" spans="1:9" ht="15" customHeight="1" thickBot="1">
      <c r="A3" s="352" t="s">
        <v>475</v>
      </c>
      <c r="B3" s="353"/>
      <c r="C3" s="353"/>
      <c r="D3" s="353"/>
      <c r="E3" s="353"/>
      <c r="F3" s="353"/>
      <c r="G3" s="354"/>
      <c r="H3" s="8"/>
    </row>
    <row r="4" spans="1:9" ht="26.25" customHeight="1" thickBot="1">
      <c r="A4" s="252" t="s">
        <v>421</v>
      </c>
      <c r="B4" s="253"/>
      <c r="C4" s="253"/>
      <c r="D4" s="253"/>
      <c r="E4" s="253"/>
      <c r="F4" s="253"/>
      <c r="G4" s="242"/>
      <c r="H4" s="8"/>
    </row>
    <row r="5" spans="1:9" ht="12.75" customHeight="1">
      <c r="A5" s="258" t="s">
        <v>484</v>
      </c>
      <c r="B5" s="238" t="s">
        <v>483</v>
      </c>
      <c r="C5" s="338" t="s">
        <v>2</v>
      </c>
      <c r="D5" s="338" t="s">
        <v>296</v>
      </c>
      <c r="E5" s="338"/>
      <c r="F5" s="338"/>
      <c r="G5" s="359" t="s">
        <v>506</v>
      </c>
      <c r="H5" s="8"/>
    </row>
    <row r="6" spans="1:9" ht="14.25" thickBot="1">
      <c r="A6" s="361"/>
      <c r="B6" s="362"/>
      <c r="C6" s="340"/>
      <c r="D6" s="358"/>
      <c r="E6" s="358"/>
      <c r="F6" s="358"/>
      <c r="G6" s="360"/>
      <c r="H6" s="8"/>
    </row>
    <row r="7" spans="1:9" ht="15" customHeight="1">
      <c r="A7" s="288">
        <v>1</v>
      </c>
      <c r="B7" s="280" t="s">
        <v>476</v>
      </c>
      <c r="C7" s="33" t="s">
        <v>476</v>
      </c>
      <c r="D7" s="257" t="s">
        <v>308</v>
      </c>
      <c r="E7" s="257"/>
      <c r="F7" s="257"/>
      <c r="G7" s="262">
        <v>36</v>
      </c>
      <c r="H7" s="8"/>
      <c r="I7" s="46"/>
    </row>
    <row r="8" spans="1:9" ht="15" customHeight="1" thickBot="1">
      <c r="A8" s="291"/>
      <c r="B8" s="282"/>
      <c r="C8" s="34" t="s">
        <v>476</v>
      </c>
      <c r="D8" s="254" t="s">
        <v>310</v>
      </c>
      <c r="E8" s="254"/>
      <c r="F8" s="254"/>
      <c r="G8" s="264"/>
      <c r="H8" s="8"/>
      <c r="I8" s="46"/>
    </row>
    <row r="9" spans="1:9" ht="12.75" customHeight="1" thickBot="1">
      <c r="A9" s="363"/>
      <c r="B9" s="364"/>
      <c r="C9" s="364"/>
      <c r="D9" s="364"/>
      <c r="E9" s="364"/>
      <c r="F9" s="364"/>
      <c r="G9" s="364"/>
      <c r="H9" s="170"/>
      <c r="I9" s="46"/>
    </row>
    <row r="10" spans="1:9" ht="15" customHeight="1" thickBot="1">
      <c r="A10" s="15">
        <v>2</v>
      </c>
      <c r="B10" s="35" t="s">
        <v>476</v>
      </c>
      <c r="C10" s="36" t="s">
        <v>476</v>
      </c>
      <c r="D10" s="308" t="s">
        <v>309</v>
      </c>
      <c r="E10" s="308"/>
      <c r="F10" s="308"/>
      <c r="G10" s="31">
        <v>48</v>
      </c>
      <c r="H10" s="8"/>
      <c r="I10" s="46"/>
    </row>
    <row r="11" spans="1:9" ht="14.25" thickBot="1">
      <c r="A11" s="277"/>
      <c r="B11" s="277"/>
      <c r="C11" s="277"/>
      <c r="D11" s="277"/>
      <c r="E11" s="277"/>
      <c r="F11" s="277"/>
      <c r="G11" s="277"/>
      <c r="H11" s="8"/>
      <c r="I11" s="46"/>
    </row>
    <row r="12" spans="1:9" ht="15" customHeight="1" thickBot="1">
      <c r="A12" s="23">
        <v>3</v>
      </c>
      <c r="B12" s="35" t="s">
        <v>476</v>
      </c>
      <c r="C12" s="36" t="s">
        <v>476</v>
      </c>
      <c r="D12" s="308" t="s">
        <v>485</v>
      </c>
      <c r="E12" s="308"/>
      <c r="F12" s="308"/>
      <c r="G12" s="47">
        <v>54</v>
      </c>
      <c r="H12" s="8"/>
      <c r="I12" s="46"/>
    </row>
    <row r="13" spans="1:9" ht="12.75" customHeight="1" thickBot="1">
      <c r="A13" s="293"/>
      <c r="B13" s="293"/>
      <c r="C13" s="293"/>
      <c r="D13" s="293"/>
      <c r="E13" s="293"/>
      <c r="F13" s="293"/>
      <c r="G13" s="293"/>
      <c r="H13" s="8"/>
      <c r="I13" s="46"/>
    </row>
    <row r="14" spans="1:9" ht="12.75" customHeight="1">
      <c r="A14" s="322">
        <v>4</v>
      </c>
      <c r="B14" s="12">
        <v>11</v>
      </c>
      <c r="C14" s="29" t="s">
        <v>476</v>
      </c>
      <c r="D14" s="346" t="s">
        <v>431</v>
      </c>
      <c r="E14" s="318"/>
      <c r="F14" s="347"/>
      <c r="G14" s="365">
        <v>120</v>
      </c>
      <c r="H14" s="8"/>
      <c r="I14" s="46"/>
    </row>
    <row r="15" spans="1:9" ht="12.75" customHeight="1">
      <c r="A15" s="244"/>
      <c r="B15" s="21">
        <v>12</v>
      </c>
      <c r="C15" s="30" t="s">
        <v>476</v>
      </c>
      <c r="D15" s="309"/>
      <c r="E15" s="310"/>
      <c r="F15" s="311"/>
      <c r="G15" s="366"/>
      <c r="H15" s="8"/>
      <c r="I15" s="46"/>
    </row>
    <row r="16" spans="1:9" ht="12.75" customHeight="1">
      <c r="A16" s="244"/>
      <c r="B16" s="21">
        <v>13</v>
      </c>
      <c r="C16" s="30" t="s">
        <v>476</v>
      </c>
      <c r="D16" s="309"/>
      <c r="E16" s="310"/>
      <c r="F16" s="311"/>
      <c r="G16" s="366"/>
      <c r="H16" s="8"/>
      <c r="I16" s="46"/>
    </row>
    <row r="17" spans="1:10" ht="12.75" customHeight="1">
      <c r="A17" s="244"/>
      <c r="B17" s="21">
        <v>14</v>
      </c>
      <c r="C17" s="30" t="s">
        <v>476</v>
      </c>
      <c r="D17" s="309"/>
      <c r="E17" s="310"/>
      <c r="F17" s="311"/>
      <c r="G17" s="366"/>
      <c r="H17" s="8"/>
      <c r="I17" s="46"/>
    </row>
    <row r="18" spans="1:10" ht="12.75" customHeight="1">
      <c r="A18" s="244"/>
      <c r="B18" s="21">
        <v>15</v>
      </c>
      <c r="C18" s="30" t="s">
        <v>476</v>
      </c>
      <c r="D18" s="309"/>
      <c r="E18" s="310"/>
      <c r="F18" s="311"/>
      <c r="G18" s="366"/>
      <c r="H18" s="8"/>
      <c r="I18" s="46"/>
    </row>
    <row r="19" spans="1:10" ht="12.75" customHeight="1" thickBot="1">
      <c r="A19" s="245"/>
      <c r="B19" s="22">
        <v>16</v>
      </c>
      <c r="C19" s="28" t="s">
        <v>476</v>
      </c>
      <c r="D19" s="348"/>
      <c r="E19" s="272"/>
      <c r="F19" s="349"/>
      <c r="G19" s="367"/>
      <c r="H19" s="8"/>
      <c r="I19" s="46"/>
      <c r="J19" s="1"/>
    </row>
    <row r="20" spans="1:10" ht="12.75" customHeight="1" thickBot="1">
      <c r="A20" s="277"/>
      <c r="B20" s="277"/>
      <c r="C20" s="277"/>
      <c r="D20" s="277"/>
      <c r="E20" s="277"/>
      <c r="F20" s="277"/>
      <c r="G20" s="277"/>
      <c r="H20" s="8"/>
      <c r="I20" s="46"/>
      <c r="J20" s="1"/>
    </row>
    <row r="21" spans="1:10" ht="13.5">
      <c r="A21" s="322">
        <v>5</v>
      </c>
      <c r="B21" s="12">
        <v>11</v>
      </c>
      <c r="C21" s="29" t="s">
        <v>476</v>
      </c>
      <c r="D21" s="346" t="s">
        <v>432</v>
      </c>
      <c r="E21" s="318"/>
      <c r="F21" s="347"/>
      <c r="G21" s="365">
        <v>180</v>
      </c>
      <c r="H21" s="8"/>
      <c r="I21" s="46"/>
    </row>
    <row r="22" spans="1:10" ht="13.5">
      <c r="A22" s="244"/>
      <c r="B22" s="21">
        <v>12</v>
      </c>
      <c r="C22" s="30" t="s">
        <v>476</v>
      </c>
      <c r="D22" s="309"/>
      <c r="E22" s="310"/>
      <c r="F22" s="311"/>
      <c r="G22" s="366"/>
      <c r="H22" s="8"/>
      <c r="I22" s="46"/>
    </row>
    <row r="23" spans="1:10" ht="13.5">
      <c r="A23" s="244"/>
      <c r="B23" s="21">
        <v>13</v>
      </c>
      <c r="C23" s="30" t="s">
        <v>476</v>
      </c>
      <c r="D23" s="309"/>
      <c r="E23" s="310"/>
      <c r="F23" s="311"/>
      <c r="G23" s="366"/>
      <c r="H23" s="8"/>
      <c r="I23" s="46"/>
    </row>
    <row r="24" spans="1:10" ht="13.5">
      <c r="A24" s="244"/>
      <c r="B24" s="21">
        <v>14</v>
      </c>
      <c r="C24" s="30" t="s">
        <v>476</v>
      </c>
      <c r="D24" s="309"/>
      <c r="E24" s="310"/>
      <c r="F24" s="311"/>
      <c r="G24" s="366"/>
      <c r="H24" s="8"/>
      <c r="I24" s="46"/>
    </row>
    <row r="25" spans="1:10" ht="13.5">
      <c r="A25" s="244"/>
      <c r="B25" s="21">
        <v>15</v>
      </c>
      <c r="C25" s="30" t="s">
        <v>476</v>
      </c>
      <c r="D25" s="309"/>
      <c r="E25" s="310"/>
      <c r="F25" s="311"/>
      <c r="G25" s="366"/>
      <c r="H25" s="8"/>
      <c r="I25" s="46"/>
    </row>
    <row r="26" spans="1:10" ht="14.25" thickBot="1">
      <c r="A26" s="245"/>
      <c r="B26" s="22">
        <v>16</v>
      </c>
      <c r="C26" s="28" t="s">
        <v>476</v>
      </c>
      <c r="D26" s="348"/>
      <c r="E26" s="272"/>
      <c r="F26" s="349"/>
      <c r="G26" s="367"/>
      <c r="H26" s="8"/>
      <c r="I26" s="46"/>
    </row>
    <row r="27" spans="1:10" ht="13.5">
      <c r="A27" s="277"/>
      <c r="B27" s="277"/>
      <c r="C27" s="277"/>
      <c r="D27" s="277"/>
      <c r="E27" s="277"/>
      <c r="F27" s="277"/>
      <c r="G27" s="277"/>
      <c r="H27" s="8"/>
    </row>
    <row r="28" spans="1:10" ht="14.25" thickBot="1">
      <c r="A28" s="368"/>
      <c r="B28" s="368"/>
      <c r="C28" s="368"/>
      <c r="D28" s="368"/>
      <c r="E28" s="368"/>
      <c r="F28" s="368"/>
      <c r="G28" s="368"/>
      <c r="H28" s="8"/>
    </row>
    <row r="29" spans="1:10" ht="30" customHeight="1" thickBot="1">
      <c r="A29" s="369" t="s">
        <v>516</v>
      </c>
      <c r="B29" s="370"/>
      <c r="C29" s="370"/>
      <c r="D29" s="370"/>
      <c r="E29" s="370"/>
      <c r="F29" s="370"/>
      <c r="G29" s="371"/>
      <c r="H29" s="8"/>
    </row>
    <row r="30" spans="1:10" ht="13.5">
      <c r="A30" s="372"/>
      <c r="B30" s="372"/>
      <c r="C30" s="372"/>
      <c r="D30" s="372"/>
      <c r="E30" s="372"/>
      <c r="F30" s="372"/>
      <c r="G30" s="372"/>
      <c r="H30" s="8"/>
    </row>
    <row r="31" spans="1:10" ht="14.25">
      <c r="A31" s="350"/>
      <c r="B31" s="350"/>
      <c r="C31" s="350"/>
      <c r="D31" s="350"/>
      <c r="E31" s="350"/>
      <c r="F31" s="350"/>
      <c r="G31" s="350"/>
    </row>
    <row r="32" spans="1:10" ht="14.25">
      <c r="A32" s="350"/>
      <c r="B32" s="350"/>
      <c r="C32" s="350"/>
      <c r="D32" s="350"/>
      <c r="E32" s="350"/>
      <c r="F32" s="350"/>
      <c r="G32" s="350"/>
    </row>
    <row r="33" spans="1:11" ht="14.25">
      <c r="A33" s="350"/>
      <c r="B33" s="350"/>
      <c r="C33" s="350"/>
      <c r="D33" s="350"/>
      <c r="E33" s="350"/>
      <c r="F33" s="350"/>
      <c r="G33" s="350"/>
    </row>
    <row r="34" spans="1:11" ht="14.25">
      <c r="A34" s="350"/>
      <c r="B34" s="350"/>
      <c r="C34" s="350"/>
      <c r="D34" s="350"/>
      <c r="E34" s="350"/>
      <c r="F34" s="350"/>
      <c r="G34" s="350"/>
    </row>
    <row r="35" spans="1:11" ht="14.25">
      <c r="A35" s="350"/>
      <c r="B35" s="350"/>
      <c r="C35" s="350"/>
      <c r="D35" s="350"/>
      <c r="E35" s="350"/>
      <c r="F35" s="350"/>
      <c r="G35" s="350"/>
    </row>
    <row r="36" spans="1:11" ht="14.25">
      <c r="A36" s="350"/>
      <c r="B36" s="350"/>
      <c r="C36" s="350"/>
      <c r="D36" s="350"/>
      <c r="E36" s="350"/>
      <c r="F36" s="350"/>
      <c r="G36" s="350"/>
    </row>
    <row r="37" spans="1:11" ht="14.25">
      <c r="A37" s="350"/>
      <c r="B37" s="350"/>
      <c r="C37" s="350"/>
      <c r="D37" s="350"/>
      <c r="E37" s="350"/>
      <c r="F37" s="350"/>
      <c r="G37" s="350"/>
    </row>
    <row r="38" spans="1:11" ht="14.25">
      <c r="A38" s="350"/>
      <c r="B38" s="350"/>
      <c r="C38" s="350"/>
      <c r="D38" s="350"/>
      <c r="E38" s="350"/>
      <c r="F38" s="350"/>
      <c r="G38" s="350"/>
    </row>
    <row r="39" spans="1:11" ht="14.25">
      <c r="A39" s="350"/>
      <c r="B39" s="350"/>
      <c r="C39" s="350"/>
      <c r="D39" s="350"/>
      <c r="E39" s="350"/>
      <c r="F39" s="350"/>
      <c r="G39" s="350"/>
    </row>
    <row r="40" spans="1:11" ht="14.25">
      <c r="A40" s="350"/>
      <c r="B40" s="350"/>
      <c r="C40" s="350"/>
      <c r="D40" s="350"/>
      <c r="E40" s="350"/>
      <c r="F40" s="350"/>
      <c r="G40" s="350"/>
    </row>
    <row r="41" spans="1:11" ht="14.25">
      <c r="A41" s="350"/>
      <c r="B41" s="350"/>
      <c r="C41" s="350"/>
      <c r="D41" s="350"/>
      <c r="E41" s="350"/>
      <c r="F41" s="350"/>
      <c r="G41" s="350"/>
    </row>
    <row r="42" spans="1:11" ht="14.25">
      <c r="A42" s="350"/>
      <c r="B42" s="350"/>
      <c r="C42" s="350"/>
      <c r="D42" s="350"/>
      <c r="E42" s="350"/>
      <c r="F42" s="350"/>
      <c r="G42" s="350"/>
      <c r="H42" s="2"/>
      <c r="I42" s="2"/>
      <c r="J42" s="2"/>
      <c r="K42" s="2"/>
    </row>
    <row r="43" spans="1:11" ht="14.25">
      <c r="A43" s="350"/>
      <c r="B43" s="350"/>
      <c r="C43" s="350"/>
      <c r="D43" s="350"/>
      <c r="E43" s="350"/>
      <c r="F43" s="350"/>
      <c r="G43" s="350"/>
    </row>
  </sheetData>
  <mergeCells count="43">
    <mergeCell ref="A39:G39"/>
    <mergeCell ref="A40:G40"/>
    <mergeCell ref="A41:G41"/>
    <mergeCell ref="A42:G42"/>
    <mergeCell ref="A43:G43"/>
    <mergeCell ref="A38:G38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20:G20"/>
    <mergeCell ref="A27:G27"/>
    <mergeCell ref="D14:F19"/>
    <mergeCell ref="D21:F26"/>
    <mergeCell ref="A13:G13"/>
    <mergeCell ref="A14:A19"/>
    <mergeCell ref="G14:G19"/>
    <mergeCell ref="A21:A26"/>
    <mergeCell ref="G21:G26"/>
    <mergeCell ref="D7:F7"/>
    <mergeCell ref="D10:F10"/>
    <mergeCell ref="D12:F12"/>
    <mergeCell ref="A11:G11"/>
    <mergeCell ref="D8:F8"/>
    <mergeCell ref="A7:A8"/>
    <mergeCell ref="G7:G8"/>
    <mergeCell ref="B7:B8"/>
    <mergeCell ref="A9:G9"/>
    <mergeCell ref="A1:G1"/>
    <mergeCell ref="A2:G2"/>
    <mergeCell ref="A4:G4"/>
    <mergeCell ref="C5:C6"/>
    <mergeCell ref="D5:F6"/>
    <mergeCell ref="G5:G6"/>
    <mergeCell ref="A5:A6"/>
    <mergeCell ref="B5:B6"/>
    <mergeCell ref="A3:G3"/>
  </mergeCells>
  <pageMargins left="0.70866141732283472" right="0.39370078740157483" top="0.70866141732283472" bottom="0.70866141732283472" header="0.11811023622047245" footer="0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190"/>
  <sheetViews>
    <sheetView view="pageBreakPreview" topLeftCell="A16" zoomScaleSheetLayoutView="100" workbookViewId="0">
      <selection activeCell="F191" sqref="F191"/>
    </sheetView>
  </sheetViews>
  <sheetFormatPr baseColWidth="10" defaultRowHeight="12.75"/>
  <cols>
    <col min="1" max="1" width="1.28515625" customWidth="1"/>
    <col min="2" max="2" width="13.28515625" customWidth="1"/>
    <col min="3" max="3" width="14.5703125" customWidth="1"/>
    <col min="5" max="5" width="9.42578125" customWidth="1"/>
    <col min="7" max="7" width="14.42578125" customWidth="1"/>
    <col min="9" max="9" width="13.5703125" customWidth="1"/>
  </cols>
  <sheetData>
    <row r="1" spans="2:11" ht="27" customHeight="1">
      <c r="B1" s="251" t="s">
        <v>472</v>
      </c>
      <c r="C1" s="375"/>
      <c r="D1" s="375"/>
      <c r="E1" s="375"/>
      <c r="F1" s="375"/>
      <c r="G1" s="375"/>
      <c r="H1" s="330"/>
      <c r="I1" s="376"/>
    </row>
    <row r="2" spans="2:11" ht="20.100000000000001" customHeight="1" thickBot="1">
      <c r="B2" s="377" t="s">
        <v>515</v>
      </c>
      <c r="C2" s="378"/>
      <c r="D2" s="378"/>
      <c r="E2" s="378"/>
      <c r="F2" s="378"/>
      <c r="G2" s="378"/>
      <c r="H2" s="356"/>
      <c r="I2" s="379"/>
    </row>
    <row r="3" spans="2:11" ht="9" customHeight="1" thickBot="1">
      <c r="B3" s="396"/>
      <c r="C3" s="397"/>
      <c r="D3" s="397"/>
      <c r="E3" s="397"/>
      <c r="F3" s="397"/>
      <c r="G3" s="397"/>
      <c r="H3" s="397"/>
      <c r="I3" s="398"/>
    </row>
    <row r="4" spans="2:11" ht="20.100000000000001" customHeight="1" thickBot="1">
      <c r="B4" s="352" t="s">
        <v>3</v>
      </c>
      <c r="C4" s="353"/>
      <c r="D4" s="353"/>
      <c r="E4" s="353"/>
      <c r="F4" s="353"/>
      <c r="G4" s="353"/>
      <c r="H4" s="333"/>
      <c r="I4" s="354"/>
    </row>
    <row r="5" spans="2:11" ht="20.100000000000001" customHeight="1" thickBot="1">
      <c r="B5" s="352" t="s">
        <v>433</v>
      </c>
      <c r="C5" s="353"/>
      <c r="D5" s="353"/>
      <c r="E5" s="353"/>
      <c r="F5" s="353"/>
      <c r="G5" s="353"/>
      <c r="H5" s="353"/>
      <c r="I5" s="354"/>
    </row>
    <row r="6" spans="2:11" ht="12.75" customHeight="1">
      <c r="B6" s="235" t="s">
        <v>483</v>
      </c>
      <c r="C6" s="304" t="s">
        <v>4</v>
      </c>
      <c r="D6" s="408" t="s">
        <v>123</v>
      </c>
      <c r="E6" s="409"/>
      <c r="F6" s="409"/>
      <c r="G6" s="409"/>
      <c r="H6" s="409"/>
      <c r="I6" s="410"/>
    </row>
    <row r="7" spans="2:11">
      <c r="B7" s="236"/>
      <c r="C7" s="305"/>
      <c r="D7" s="413" t="s">
        <v>5</v>
      </c>
      <c r="E7" s="413"/>
      <c r="F7" s="413" t="s">
        <v>6</v>
      </c>
      <c r="G7" s="413"/>
      <c r="H7" s="392" t="s">
        <v>7</v>
      </c>
      <c r="I7" s="393"/>
    </row>
    <row r="8" spans="2:11" ht="15" customHeight="1">
      <c r="B8" s="273">
        <v>3</v>
      </c>
      <c r="C8" s="427" t="s">
        <v>68</v>
      </c>
      <c r="D8" s="414" t="s">
        <v>73</v>
      </c>
      <c r="E8" s="435"/>
      <c r="F8" s="402" t="s">
        <v>67</v>
      </c>
      <c r="G8" s="403"/>
      <c r="H8" s="386">
        <v>480</v>
      </c>
      <c r="I8" s="387"/>
      <c r="K8" s="57"/>
    </row>
    <row r="9" spans="2:11" ht="15" customHeight="1" thickBot="1">
      <c r="B9" s="245"/>
      <c r="C9" s="428"/>
      <c r="D9" s="436"/>
      <c r="E9" s="437"/>
      <c r="F9" s="406"/>
      <c r="G9" s="407"/>
      <c r="H9" s="394"/>
      <c r="I9" s="395"/>
      <c r="K9" s="57"/>
    </row>
    <row r="10" spans="2:11" ht="12" customHeight="1" thickBot="1">
      <c r="B10" s="373"/>
      <c r="C10" s="270"/>
      <c r="D10" s="270"/>
      <c r="E10" s="270"/>
      <c r="F10" s="270"/>
      <c r="G10" s="270"/>
      <c r="H10" s="270"/>
      <c r="I10" s="374"/>
      <c r="K10" s="57"/>
    </row>
    <row r="11" spans="2:11" ht="15" customHeight="1">
      <c r="B11" s="235" t="s">
        <v>483</v>
      </c>
      <c r="C11" s="304" t="s">
        <v>4</v>
      </c>
      <c r="D11" s="408" t="s">
        <v>69</v>
      </c>
      <c r="E11" s="409"/>
      <c r="F11" s="409"/>
      <c r="G11" s="409"/>
      <c r="H11" s="409"/>
      <c r="I11" s="410"/>
      <c r="K11" s="57"/>
    </row>
    <row r="12" spans="2:11" ht="15" customHeight="1">
      <c r="B12" s="236" t="s">
        <v>1</v>
      </c>
      <c r="C12" s="305"/>
      <c r="D12" s="413" t="s">
        <v>5</v>
      </c>
      <c r="E12" s="413"/>
      <c r="F12" s="413" t="s">
        <v>6</v>
      </c>
      <c r="G12" s="413"/>
      <c r="H12" s="392" t="s">
        <v>7</v>
      </c>
      <c r="I12" s="393"/>
      <c r="K12" s="57"/>
    </row>
    <row r="13" spans="2:11" ht="15" customHeight="1">
      <c r="B13" s="273">
        <v>991</v>
      </c>
      <c r="C13" s="400" t="s">
        <v>70</v>
      </c>
      <c r="D13" s="414" t="s">
        <v>71</v>
      </c>
      <c r="E13" s="435"/>
      <c r="F13" s="414" t="s">
        <v>71</v>
      </c>
      <c r="G13" s="415"/>
      <c r="H13" s="386">
        <v>480</v>
      </c>
      <c r="I13" s="387"/>
      <c r="K13" s="57"/>
    </row>
    <row r="14" spans="2:11" ht="15" customHeight="1" thickBot="1">
      <c r="B14" s="245"/>
      <c r="C14" s="420"/>
      <c r="D14" s="436"/>
      <c r="E14" s="437"/>
      <c r="F14" s="418"/>
      <c r="G14" s="419"/>
      <c r="H14" s="394"/>
      <c r="I14" s="395"/>
      <c r="K14" s="57"/>
    </row>
    <row r="15" spans="2:11" ht="12" customHeight="1" thickBot="1">
      <c r="B15" s="373"/>
      <c r="C15" s="270"/>
      <c r="D15" s="270"/>
      <c r="E15" s="270"/>
      <c r="F15" s="270"/>
      <c r="G15" s="270"/>
      <c r="H15" s="270"/>
      <c r="I15" s="374"/>
      <c r="K15" s="57"/>
    </row>
    <row r="16" spans="2:11" ht="15" customHeight="1">
      <c r="B16" s="235" t="s">
        <v>483</v>
      </c>
      <c r="C16" s="304" t="s">
        <v>4</v>
      </c>
      <c r="D16" s="408" t="s">
        <v>124</v>
      </c>
      <c r="E16" s="409"/>
      <c r="F16" s="409"/>
      <c r="G16" s="409"/>
      <c r="H16" s="409"/>
      <c r="I16" s="410"/>
      <c r="K16" s="57"/>
    </row>
    <row r="17" spans="2:11" ht="15" customHeight="1">
      <c r="B17" s="236"/>
      <c r="C17" s="305"/>
      <c r="D17" s="413" t="s">
        <v>5</v>
      </c>
      <c r="E17" s="413"/>
      <c r="F17" s="413" t="s">
        <v>6</v>
      </c>
      <c r="G17" s="413"/>
      <c r="H17" s="392" t="s">
        <v>7</v>
      </c>
      <c r="I17" s="393"/>
      <c r="K17" s="57"/>
    </row>
    <row r="18" spans="2:11" ht="15" customHeight="1">
      <c r="B18" s="411">
        <v>1</v>
      </c>
      <c r="C18" s="400" t="s">
        <v>74</v>
      </c>
      <c r="D18" s="402" t="s">
        <v>67</v>
      </c>
      <c r="E18" s="403"/>
      <c r="F18" s="402" t="s">
        <v>437</v>
      </c>
      <c r="G18" s="403"/>
      <c r="H18" s="386">
        <v>480</v>
      </c>
      <c r="I18" s="387"/>
      <c r="K18" s="57"/>
    </row>
    <row r="19" spans="2:11" ht="15" customHeight="1">
      <c r="B19" s="412"/>
      <c r="C19" s="401"/>
      <c r="D19" s="404"/>
      <c r="E19" s="405"/>
      <c r="F19" s="404"/>
      <c r="G19" s="405"/>
      <c r="H19" s="394"/>
      <c r="I19" s="395"/>
      <c r="K19" s="57"/>
    </row>
    <row r="20" spans="2:11" ht="15" customHeight="1">
      <c r="B20" s="244">
        <v>2</v>
      </c>
      <c r="C20" s="427" t="s">
        <v>75</v>
      </c>
      <c r="D20" s="404"/>
      <c r="E20" s="405"/>
      <c r="F20" s="404"/>
      <c r="G20" s="405"/>
      <c r="H20" s="394"/>
      <c r="I20" s="395"/>
      <c r="K20" s="57"/>
    </row>
    <row r="21" spans="2:11" ht="15" customHeight="1" thickBot="1">
      <c r="B21" s="245"/>
      <c r="C21" s="428"/>
      <c r="D21" s="406"/>
      <c r="E21" s="407"/>
      <c r="F21" s="406"/>
      <c r="G21" s="407"/>
      <c r="H21" s="388"/>
      <c r="I21" s="389"/>
      <c r="K21" s="57"/>
    </row>
    <row r="22" spans="2:11" ht="12" customHeight="1" thickBot="1">
      <c r="B22" s="373"/>
      <c r="C22" s="270"/>
      <c r="D22" s="270"/>
      <c r="E22" s="270"/>
      <c r="F22" s="270"/>
      <c r="G22" s="270"/>
      <c r="H22" s="270"/>
      <c r="I22" s="374"/>
      <c r="K22" s="57"/>
    </row>
    <row r="23" spans="2:11" ht="15" customHeight="1" thickBot="1">
      <c r="B23" s="352" t="s">
        <v>434</v>
      </c>
      <c r="C23" s="353"/>
      <c r="D23" s="353"/>
      <c r="E23" s="353"/>
      <c r="F23" s="353"/>
      <c r="G23" s="353"/>
      <c r="H23" s="353"/>
      <c r="I23" s="354"/>
      <c r="K23" s="57"/>
    </row>
    <row r="24" spans="2:11" ht="15" customHeight="1">
      <c r="B24" s="235" t="s">
        <v>483</v>
      </c>
      <c r="C24" s="304" t="s">
        <v>4</v>
      </c>
      <c r="D24" s="408" t="s">
        <v>125</v>
      </c>
      <c r="E24" s="409"/>
      <c r="F24" s="409"/>
      <c r="G24" s="409"/>
      <c r="H24" s="409"/>
      <c r="I24" s="410"/>
      <c r="K24" s="57"/>
    </row>
    <row r="25" spans="2:11" ht="15" customHeight="1">
      <c r="B25" s="236"/>
      <c r="C25" s="305"/>
      <c r="D25" s="413" t="s">
        <v>5</v>
      </c>
      <c r="E25" s="413"/>
      <c r="F25" s="413" t="s">
        <v>6</v>
      </c>
      <c r="G25" s="413"/>
      <c r="H25" s="392" t="s">
        <v>7</v>
      </c>
      <c r="I25" s="393"/>
      <c r="K25" s="57"/>
    </row>
    <row r="26" spans="2:11" ht="15" customHeight="1">
      <c r="B26" s="273">
        <v>3</v>
      </c>
      <c r="C26" s="427" t="s">
        <v>77</v>
      </c>
      <c r="D26" s="402" t="s">
        <v>72</v>
      </c>
      <c r="E26" s="424"/>
      <c r="F26" s="402" t="s">
        <v>468</v>
      </c>
      <c r="G26" s="403"/>
      <c r="H26" s="386">
        <v>840</v>
      </c>
      <c r="I26" s="387"/>
      <c r="K26" s="57"/>
    </row>
    <row r="27" spans="2:11" ht="15" customHeight="1" thickBot="1">
      <c r="B27" s="245"/>
      <c r="C27" s="428"/>
      <c r="D27" s="425"/>
      <c r="E27" s="426"/>
      <c r="F27" s="406"/>
      <c r="G27" s="407"/>
      <c r="H27" s="394"/>
      <c r="I27" s="395"/>
      <c r="K27" s="57"/>
    </row>
    <row r="28" spans="2:11" ht="12" customHeight="1" thickBot="1">
      <c r="B28" s="373"/>
      <c r="C28" s="270"/>
      <c r="D28" s="270"/>
      <c r="E28" s="270"/>
      <c r="F28" s="270"/>
      <c r="G28" s="270"/>
      <c r="H28" s="270"/>
      <c r="I28" s="374"/>
      <c r="K28" s="57"/>
    </row>
    <row r="29" spans="2:11" ht="15" customHeight="1">
      <c r="B29" s="235" t="s">
        <v>483</v>
      </c>
      <c r="C29" s="304" t="s">
        <v>4</v>
      </c>
      <c r="D29" s="408" t="s">
        <v>435</v>
      </c>
      <c r="E29" s="409"/>
      <c r="F29" s="409"/>
      <c r="G29" s="409"/>
      <c r="H29" s="409"/>
      <c r="I29" s="410"/>
      <c r="K29" s="57"/>
    </row>
    <row r="30" spans="2:11" ht="15" customHeight="1">
      <c r="B30" s="236"/>
      <c r="C30" s="305"/>
      <c r="D30" s="413" t="s">
        <v>5</v>
      </c>
      <c r="E30" s="413"/>
      <c r="F30" s="413" t="s">
        <v>6</v>
      </c>
      <c r="G30" s="413"/>
      <c r="H30" s="390" t="s">
        <v>7</v>
      </c>
      <c r="I30" s="391"/>
      <c r="K30" s="57"/>
    </row>
    <row r="31" spans="2:11" ht="15" customHeight="1">
      <c r="B31" s="273">
        <v>3</v>
      </c>
      <c r="C31" s="400" t="s">
        <v>79</v>
      </c>
      <c r="D31" s="402" t="s">
        <v>76</v>
      </c>
      <c r="E31" s="403"/>
      <c r="F31" s="402" t="s">
        <v>78</v>
      </c>
      <c r="G31" s="403"/>
      <c r="H31" s="386">
        <v>840</v>
      </c>
      <c r="I31" s="387"/>
      <c r="K31" s="57"/>
    </row>
    <row r="32" spans="2:11" ht="15" customHeight="1">
      <c r="B32" s="274"/>
      <c r="C32" s="401"/>
      <c r="D32" s="404"/>
      <c r="E32" s="405"/>
      <c r="F32" s="404"/>
      <c r="G32" s="405"/>
      <c r="H32" s="394"/>
      <c r="I32" s="395"/>
      <c r="K32" s="57"/>
    </row>
    <row r="33" spans="1:11" ht="15" customHeight="1">
      <c r="B33" s="273">
        <v>4</v>
      </c>
      <c r="C33" s="400" t="s">
        <v>80</v>
      </c>
      <c r="D33" s="404"/>
      <c r="E33" s="405"/>
      <c r="F33" s="404"/>
      <c r="G33" s="405"/>
      <c r="H33" s="394"/>
      <c r="I33" s="395"/>
      <c r="K33" s="57"/>
    </row>
    <row r="34" spans="1:11" ht="15" customHeight="1" thickBot="1">
      <c r="B34" s="245"/>
      <c r="C34" s="420"/>
      <c r="D34" s="406"/>
      <c r="E34" s="407"/>
      <c r="F34" s="406"/>
      <c r="G34" s="407"/>
      <c r="H34" s="388"/>
      <c r="I34" s="389"/>
      <c r="K34" s="57"/>
    </row>
    <row r="35" spans="1:11" ht="12" customHeight="1" thickBot="1">
      <c r="B35" s="373"/>
      <c r="C35" s="270"/>
      <c r="D35" s="270"/>
      <c r="E35" s="270"/>
      <c r="F35" s="270"/>
      <c r="G35" s="270"/>
      <c r="H35" s="270"/>
      <c r="I35" s="374"/>
      <c r="K35" s="57"/>
    </row>
    <row r="36" spans="1:11" ht="18.75" customHeight="1">
      <c r="B36" s="235" t="s">
        <v>483</v>
      </c>
      <c r="C36" s="304" t="s">
        <v>4</v>
      </c>
      <c r="D36" s="408" t="s">
        <v>436</v>
      </c>
      <c r="E36" s="409"/>
      <c r="F36" s="409"/>
      <c r="G36" s="409"/>
      <c r="H36" s="409"/>
      <c r="I36" s="410"/>
      <c r="K36" s="57"/>
    </row>
    <row r="37" spans="1:11" ht="18" customHeight="1">
      <c r="B37" s="236"/>
      <c r="C37" s="305"/>
      <c r="D37" s="413" t="s">
        <v>5</v>
      </c>
      <c r="E37" s="413"/>
      <c r="F37" s="413" t="s">
        <v>6</v>
      </c>
      <c r="G37" s="413"/>
      <c r="H37" s="390" t="s">
        <v>7</v>
      </c>
      <c r="I37" s="391"/>
      <c r="K37" s="57"/>
    </row>
    <row r="38" spans="1:11" ht="15" customHeight="1">
      <c r="B38" s="273">
        <v>4</v>
      </c>
      <c r="C38" s="427" t="s">
        <v>82</v>
      </c>
      <c r="D38" s="402" t="s">
        <v>78</v>
      </c>
      <c r="E38" s="424"/>
      <c r="F38" s="402" t="s">
        <v>81</v>
      </c>
      <c r="G38" s="403"/>
      <c r="H38" s="386">
        <v>840</v>
      </c>
      <c r="I38" s="387"/>
      <c r="K38" s="57"/>
    </row>
    <row r="39" spans="1:11" ht="15" customHeight="1" thickBot="1">
      <c r="B39" s="245"/>
      <c r="C39" s="428"/>
      <c r="D39" s="425"/>
      <c r="E39" s="426"/>
      <c r="F39" s="406"/>
      <c r="G39" s="407"/>
      <c r="H39" s="394"/>
      <c r="I39" s="395"/>
      <c r="K39" s="57"/>
    </row>
    <row r="40" spans="1:11" ht="20.100000000000001" customHeight="1" thickBot="1">
      <c r="B40" s="373"/>
      <c r="C40" s="270"/>
      <c r="D40" s="270"/>
      <c r="E40" s="270"/>
      <c r="F40" s="270"/>
      <c r="G40" s="270"/>
      <c r="H40" s="270"/>
      <c r="I40" s="374"/>
      <c r="K40" s="57"/>
    </row>
    <row r="41" spans="1:11" ht="15" customHeight="1">
      <c r="B41" s="235" t="s">
        <v>483</v>
      </c>
      <c r="C41" s="304" t="s">
        <v>4</v>
      </c>
      <c r="D41" s="408" t="s">
        <v>124</v>
      </c>
      <c r="E41" s="409"/>
      <c r="F41" s="409"/>
      <c r="G41" s="409"/>
      <c r="H41" s="409"/>
      <c r="I41" s="410"/>
      <c r="K41" s="57"/>
    </row>
    <row r="42" spans="1:11" ht="15" customHeight="1">
      <c r="B42" s="236"/>
      <c r="C42" s="305"/>
      <c r="D42" s="413" t="s">
        <v>5</v>
      </c>
      <c r="E42" s="413"/>
      <c r="F42" s="413" t="s">
        <v>6</v>
      </c>
      <c r="G42" s="413"/>
      <c r="H42" s="390" t="s">
        <v>7</v>
      </c>
      <c r="I42" s="391"/>
      <c r="K42" s="57"/>
    </row>
    <row r="43" spans="1:11" ht="15" customHeight="1">
      <c r="B43" s="273">
        <v>1</v>
      </c>
      <c r="C43" s="400" t="s">
        <v>83</v>
      </c>
      <c r="D43" s="402" t="s">
        <v>437</v>
      </c>
      <c r="E43" s="403"/>
      <c r="F43" s="402" t="s">
        <v>438</v>
      </c>
      <c r="G43" s="403"/>
      <c r="H43" s="386">
        <v>840</v>
      </c>
      <c r="I43" s="387"/>
      <c r="K43" s="57"/>
    </row>
    <row r="44" spans="1:11" ht="15" customHeight="1">
      <c r="B44" s="274"/>
      <c r="C44" s="401"/>
      <c r="D44" s="404"/>
      <c r="E44" s="405"/>
      <c r="F44" s="404"/>
      <c r="G44" s="405"/>
      <c r="H44" s="394"/>
      <c r="I44" s="395"/>
      <c r="K44" s="57"/>
    </row>
    <row r="45" spans="1:11" ht="15" customHeight="1">
      <c r="B45" s="273">
        <v>2</v>
      </c>
      <c r="C45" s="427" t="s">
        <v>84</v>
      </c>
      <c r="D45" s="404"/>
      <c r="E45" s="405"/>
      <c r="F45" s="404"/>
      <c r="G45" s="405"/>
      <c r="H45" s="394"/>
      <c r="I45" s="395"/>
      <c r="K45" s="57"/>
    </row>
    <row r="46" spans="1:11" ht="15" customHeight="1" thickBot="1">
      <c r="B46" s="245"/>
      <c r="C46" s="428"/>
      <c r="D46" s="406"/>
      <c r="E46" s="407"/>
      <c r="F46" s="406"/>
      <c r="G46" s="407"/>
      <c r="H46" s="388"/>
      <c r="I46" s="389"/>
      <c r="K46" s="57"/>
    </row>
    <row r="47" spans="1:11" ht="9" customHeight="1">
      <c r="B47" s="14"/>
      <c r="C47" s="171"/>
      <c r="D47" s="14"/>
      <c r="E47" s="14"/>
      <c r="F47" s="14"/>
      <c r="G47" s="14"/>
      <c r="H47" s="172"/>
      <c r="I47" s="172"/>
      <c r="K47" s="57"/>
    </row>
    <row r="48" spans="1:11" ht="11.25" customHeight="1" thickBot="1">
      <c r="A48" s="1"/>
      <c r="B48" s="277"/>
      <c r="C48" s="277"/>
      <c r="D48" s="277"/>
      <c r="E48" s="277"/>
      <c r="F48" s="277"/>
      <c r="G48" s="277"/>
      <c r="H48" s="277"/>
      <c r="I48" s="277"/>
      <c r="K48" s="57"/>
    </row>
    <row r="49" spans="2:11" ht="18" customHeight="1">
      <c r="B49" s="251" t="s">
        <v>472</v>
      </c>
      <c r="C49" s="375"/>
      <c r="D49" s="375"/>
      <c r="E49" s="375"/>
      <c r="F49" s="375"/>
      <c r="G49" s="375"/>
      <c r="H49" s="330"/>
      <c r="I49" s="376"/>
      <c r="K49" s="57"/>
    </row>
    <row r="50" spans="2:11" ht="18" customHeight="1" thickBot="1">
      <c r="B50" s="377" t="s">
        <v>515</v>
      </c>
      <c r="C50" s="378"/>
      <c r="D50" s="378"/>
      <c r="E50" s="378"/>
      <c r="F50" s="378"/>
      <c r="G50" s="378"/>
      <c r="H50" s="356"/>
      <c r="I50" s="379"/>
      <c r="K50" s="57"/>
    </row>
    <row r="51" spans="2:11" ht="9" customHeight="1" thickBot="1">
      <c r="B51" s="352"/>
      <c r="C51" s="353"/>
      <c r="D51" s="353"/>
      <c r="E51" s="353"/>
      <c r="F51" s="353"/>
      <c r="G51" s="353"/>
      <c r="H51" s="353"/>
      <c r="I51" s="354"/>
      <c r="K51" s="57"/>
    </row>
    <row r="52" spans="2:11" ht="20.25" customHeight="1" thickBot="1">
      <c r="B52" s="352" t="s">
        <v>3</v>
      </c>
      <c r="C52" s="353"/>
      <c r="D52" s="353"/>
      <c r="E52" s="353"/>
      <c r="F52" s="353"/>
      <c r="G52" s="353"/>
      <c r="H52" s="333"/>
      <c r="I52" s="354"/>
      <c r="K52" s="57"/>
    </row>
    <row r="53" spans="2:11" ht="15" customHeight="1" thickBot="1">
      <c r="B53" s="352" t="s">
        <v>439</v>
      </c>
      <c r="C53" s="353"/>
      <c r="D53" s="353"/>
      <c r="E53" s="353"/>
      <c r="F53" s="353"/>
      <c r="G53" s="353"/>
      <c r="H53" s="353"/>
      <c r="I53" s="354"/>
      <c r="K53" s="57"/>
    </row>
    <row r="54" spans="2:11" ht="15" customHeight="1">
      <c r="B54" s="235" t="s">
        <v>483</v>
      </c>
      <c r="C54" s="304" t="s">
        <v>4</v>
      </c>
      <c r="D54" s="408" t="s">
        <v>126</v>
      </c>
      <c r="E54" s="409"/>
      <c r="F54" s="409"/>
      <c r="G54" s="409"/>
      <c r="H54" s="409"/>
      <c r="I54" s="410"/>
      <c r="K54" s="57"/>
    </row>
    <row r="55" spans="2:11" ht="15" customHeight="1">
      <c r="B55" s="236"/>
      <c r="C55" s="305"/>
      <c r="D55" s="413" t="s">
        <v>5</v>
      </c>
      <c r="E55" s="413"/>
      <c r="F55" s="413" t="s">
        <v>6</v>
      </c>
      <c r="G55" s="413"/>
      <c r="H55" s="392" t="s">
        <v>7</v>
      </c>
      <c r="I55" s="393"/>
      <c r="K55" s="57"/>
    </row>
    <row r="56" spans="2:11" ht="15" customHeight="1">
      <c r="B56" s="273">
        <v>1</v>
      </c>
      <c r="C56" s="400" t="s">
        <v>86</v>
      </c>
      <c r="D56" s="402" t="s">
        <v>85</v>
      </c>
      <c r="E56" s="403"/>
      <c r="F56" s="402" t="s">
        <v>440</v>
      </c>
      <c r="G56" s="403"/>
      <c r="H56" s="386">
        <v>1080</v>
      </c>
      <c r="I56" s="387"/>
      <c r="K56" s="57"/>
    </row>
    <row r="57" spans="2:11" ht="15" customHeight="1">
      <c r="B57" s="274"/>
      <c r="C57" s="401"/>
      <c r="D57" s="404"/>
      <c r="E57" s="405"/>
      <c r="F57" s="404"/>
      <c r="G57" s="405"/>
      <c r="H57" s="394"/>
      <c r="I57" s="395"/>
      <c r="K57" s="57"/>
    </row>
    <row r="58" spans="2:11" ht="15" customHeight="1">
      <c r="B58" s="273">
        <v>2</v>
      </c>
      <c r="C58" s="400">
        <v>36</v>
      </c>
      <c r="D58" s="404"/>
      <c r="E58" s="405"/>
      <c r="F58" s="404"/>
      <c r="G58" s="405"/>
      <c r="H58" s="394"/>
      <c r="I58" s="395"/>
      <c r="K58" s="57"/>
    </row>
    <row r="59" spans="2:11" ht="15" customHeight="1">
      <c r="B59" s="274"/>
      <c r="C59" s="401"/>
      <c r="D59" s="404"/>
      <c r="E59" s="405"/>
      <c r="F59" s="404"/>
      <c r="G59" s="405"/>
      <c r="H59" s="394"/>
      <c r="I59" s="395"/>
      <c r="K59" s="57"/>
    </row>
    <row r="60" spans="2:11" ht="15" customHeight="1">
      <c r="B60" s="273">
        <v>3</v>
      </c>
      <c r="C60" s="400" t="s">
        <v>87</v>
      </c>
      <c r="D60" s="404"/>
      <c r="E60" s="405"/>
      <c r="F60" s="404"/>
      <c r="G60" s="405"/>
      <c r="H60" s="394"/>
      <c r="I60" s="395"/>
      <c r="K60" s="57"/>
    </row>
    <row r="61" spans="2:11" ht="15" customHeight="1">
      <c r="B61" s="274"/>
      <c r="C61" s="401"/>
      <c r="D61" s="404"/>
      <c r="E61" s="405"/>
      <c r="F61" s="404"/>
      <c r="G61" s="405"/>
      <c r="H61" s="394"/>
      <c r="I61" s="395"/>
      <c r="K61" s="57"/>
    </row>
    <row r="62" spans="2:11" ht="15" customHeight="1">
      <c r="B62" s="273">
        <v>4</v>
      </c>
      <c r="C62" s="400">
        <v>1</v>
      </c>
      <c r="D62" s="404"/>
      <c r="E62" s="405"/>
      <c r="F62" s="404"/>
      <c r="G62" s="405"/>
      <c r="H62" s="394"/>
      <c r="I62" s="395"/>
      <c r="K62" s="57"/>
    </row>
    <row r="63" spans="2:11" ht="15" customHeight="1" thickBot="1">
      <c r="B63" s="245"/>
      <c r="C63" s="420"/>
      <c r="D63" s="406"/>
      <c r="E63" s="407"/>
      <c r="F63" s="406"/>
      <c r="G63" s="407"/>
      <c r="H63" s="388"/>
      <c r="I63" s="389"/>
      <c r="K63" s="57"/>
    </row>
    <row r="64" spans="2:11" ht="9.75" customHeight="1" thickBot="1">
      <c r="B64" s="373"/>
      <c r="C64" s="270"/>
      <c r="D64" s="270"/>
      <c r="E64" s="270"/>
      <c r="F64" s="270"/>
      <c r="G64" s="270"/>
      <c r="H64" s="270"/>
      <c r="I64" s="374"/>
      <c r="K64" s="57"/>
    </row>
    <row r="65" spans="2:11" ht="15" customHeight="1">
      <c r="B65" s="235" t="s">
        <v>483</v>
      </c>
      <c r="C65" s="304" t="s">
        <v>4</v>
      </c>
      <c r="D65" s="408" t="s">
        <v>124</v>
      </c>
      <c r="E65" s="409"/>
      <c r="F65" s="409"/>
      <c r="G65" s="409"/>
      <c r="H65" s="409"/>
      <c r="I65" s="410"/>
      <c r="K65" s="57"/>
    </row>
    <row r="66" spans="2:11" ht="15" customHeight="1">
      <c r="B66" s="236"/>
      <c r="C66" s="305"/>
      <c r="D66" s="413" t="s">
        <v>5</v>
      </c>
      <c r="E66" s="413"/>
      <c r="F66" s="413" t="s">
        <v>6</v>
      </c>
      <c r="G66" s="413"/>
      <c r="H66" s="392" t="s">
        <v>7</v>
      </c>
      <c r="I66" s="393"/>
      <c r="K66" s="57"/>
    </row>
    <row r="67" spans="2:11" ht="15" customHeight="1">
      <c r="B67" s="273">
        <v>3</v>
      </c>
      <c r="C67" s="427" t="s">
        <v>88</v>
      </c>
      <c r="D67" s="402" t="s">
        <v>89</v>
      </c>
      <c r="E67" s="424"/>
      <c r="F67" s="402" t="s">
        <v>66</v>
      </c>
      <c r="G67" s="403"/>
      <c r="H67" s="386">
        <v>1080</v>
      </c>
      <c r="I67" s="387"/>
      <c r="K67" s="57"/>
    </row>
    <row r="68" spans="2:11" ht="15" customHeight="1" thickBot="1">
      <c r="B68" s="245"/>
      <c r="C68" s="428"/>
      <c r="D68" s="425"/>
      <c r="E68" s="426"/>
      <c r="F68" s="406"/>
      <c r="G68" s="407"/>
      <c r="H68" s="388"/>
      <c r="I68" s="389"/>
      <c r="K68" s="57"/>
    </row>
    <row r="69" spans="2:11" ht="9" customHeight="1" thickBot="1">
      <c r="B69" s="373"/>
      <c r="C69" s="270"/>
      <c r="D69" s="270"/>
      <c r="E69" s="270"/>
      <c r="F69" s="270"/>
      <c r="G69" s="270"/>
      <c r="H69" s="270"/>
      <c r="I69" s="374"/>
      <c r="K69" s="57"/>
    </row>
    <row r="70" spans="2:11" ht="15" customHeight="1">
      <c r="B70" s="235" t="s">
        <v>483</v>
      </c>
      <c r="C70" s="304" t="s">
        <v>4</v>
      </c>
      <c r="D70" s="408" t="s">
        <v>127</v>
      </c>
      <c r="E70" s="409"/>
      <c r="F70" s="409"/>
      <c r="G70" s="409"/>
      <c r="H70" s="409"/>
      <c r="I70" s="410"/>
      <c r="K70" s="57"/>
    </row>
    <row r="71" spans="2:11" ht="15" customHeight="1">
      <c r="B71" s="236"/>
      <c r="C71" s="305"/>
      <c r="D71" s="413" t="s">
        <v>5</v>
      </c>
      <c r="E71" s="413"/>
      <c r="F71" s="413" t="s">
        <v>6</v>
      </c>
      <c r="G71" s="413"/>
      <c r="H71" s="390" t="s">
        <v>7</v>
      </c>
      <c r="I71" s="391"/>
      <c r="K71" s="57"/>
    </row>
    <row r="72" spans="2:11" ht="15" customHeight="1">
      <c r="B72" s="273">
        <v>1</v>
      </c>
      <c r="C72" s="400">
        <v>25</v>
      </c>
      <c r="D72" s="402" t="s">
        <v>438</v>
      </c>
      <c r="E72" s="403"/>
      <c r="F72" s="402" t="s">
        <v>78</v>
      </c>
      <c r="G72" s="403"/>
      <c r="H72" s="386">
        <v>1080</v>
      </c>
      <c r="I72" s="387"/>
      <c r="K72" s="57"/>
    </row>
    <row r="73" spans="2:11" ht="15" customHeight="1">
      <c r="B73" s="274"/>
      <c r="C73" s="401"/>
      <c r="D73" s="404"/>
      <c r="E73" s="405"/>
      <c r="F73" s="404"/>
      <c r="G73" s="405"/>
      <c r="H73" s="394"/>
      <c r="I73" s="395"/>
      <c r="K73" s="57"/>
    </row>
    <row r="74" spans="2:11" ht="15" customHeight="1">
      <c r="B74" s="273">
        <v>2</v>
      </c>
      <c r="C74" s="400" t="s">
        <v>90</v>
      </c>
      <c r="D74" s="404"/>
      <c r="E74" s="405"/>
      <c r="F74" s="404"/>
      <c r="G74" s="405"/>
      <c r="H74" s="394"/>
      <c r="I74" s="395"/>
      <c r="K74" s="57"/>
    </row>
    <row r="75" spans="2:11" ht="15" customHeight="1" thickBot="1">
      <c r="B75" s="245"/>
      <c r="C75" s="420"/>
      <c r="D75" s="406"/>
      <c r="E75" s="407"/>
      <c r="F75" s="406"/>
      <c r="G75" s="407"/>
      <c r="H75" s="388"/>
      <c r="I75" s="389"/>
      <c r="K75" s="57"/>
    </row>
    <row r="76" spans="2:11" ht="9" customHeight="1" thickBot="1">
      <c r="B76" s="373"/>
      <c r="C76" s="270"/>
      <c r="D76" s="270"/>
      <c r="E76" s="270"/>
      <c r="F76" s="270"/>
      <c r="G76" s="270"/>
      <c r="H76" s="270"/>
      <c r="I76" s="374"/>
      <c r="K76" s="57"/>
    </row>
    <row r="77" spans="2:11" ht="15" customHeight="1" thickBot="1">
      <c r="B77" s="352" t="s">
        <v>442</v>
      </c>
      <c r="C77" s="353"/>
      <c r="D77" s="353"/>
      <c r="E77" s="353"/>
      <c r="F77" s="353"/>
      <c r="G77" s="353"/>
      <c r="H77" s="353"/>
      <c r="I77" s="354"/>
      <c r="K77" s="57"/>
    </row>
    <row r="78" spans="2:11" ht="15" customHeight="1">
      <c r="B78" s="235" t="s">
        <v>483</v>
      </c>
      <c r="C78" s="304" t="s">
        <v>4</v>
      </c>
      <c r="D78" s="408" t="s">
        <v>128</v>
      </c>
      <c r="E78" s="409"/>
      <c r="F78" s="409"/>
      <c r="G78" s="409"/>
      <c r="H78" s="409"/>
      <c r="I78" s="410"/>
      <c r="K78" s="57"/>
    </row>
    <row r="79" spans="2:11" ht="15" customHeight="1">
      <c r="B79" s="236"/>
      <c r="C79" s="305"/>
      <c r="D79" s="413" t="s">
        <v>5</v>
      </c>
      <c r="E79" s="413"/>
      <c r="F79" s="413" t="s">
        <v>6</v>
      </c>
      <c r="G79" s="413"/>
      <c r="H79" s="390" t="s">
        <v>7</v>
      </c>
      <c r="I79" s="391"/>
      <c r="K79" s="57"/>
    </row>
    <row r="80" spans="2:11" ht="15" customHeight="1">
      <c r="B80" s="273">
        <v>3</v>
      </c>
      <c r="C80" s="400" t="s">
        <v>92</v>
      </c>
      <c r="D80" s="402" t="s">
        <v>72</v>
      </c>
      <c r="E80" s="424"/>
      <c r="F80" s="402" t="s">
        <v>441</v>
      </c>
      <c r="G80" s="403"/>
      <c r="H80" s="386">
        <v>1200</v>
      </c>
      <c r="I80" s="387"/>
      <c r="K80" s="57"/>
    </row>
    <row r="81" spans="2:11" ht="15" customHeight="1" thickBot="1">
      <c r="B81" s="245"/>
      <c r="C81" s="420"/>
      <c r="D81" s="425"/>
      <c r="E81" s="426"/>
      <c r="F81" s="406"/>
      <c r="G81" s="407"/>
      <c r="H81" s="388"/>
      <c r="I81" s="389"/>
      <c r="K81" s="57"/>
    </row>
    <row r="82" spans="2:11" ht="9" customHeight="1" thickBot="1">
      <c r="B82" s="373"/>
      <c r="C82" s="270"/>
      <c r="D82" s="270"/>
      <c r="E82" s="270"/>
      <c r="F82" s="270"/>
      <c r="G82" s="270"/>
      <c r="H82" s="270"/>
      <c r="I82" s="374"/>
      <c r="K82" s="57"/>
    </row>
    <row r="83" spans="2:11" ht="15" customHeight="1">
      <c r="B83" s="235" t="s">
        <v>483</v>
      </c>
      <c r="C83" s="304" t="s">
        <v>4</v>
      </c>
      <c r="D83" s="408" t="s">
        <v>470</v>
      </c>
      <c r="E83" s="409"/>
      <c r="F83" s="409"/>
      <c r="G83" s="409"/>
      <c r="H83" s="409"/>
      <c r="I83" s="410"/>
      <c r="K83" s="57"/>
    </row>
    <row r="84" spans="2:11" ht="15" customHeight="1">
      <c r="B84" s="236"/>
      <c r="C84" s="305"/>
      <c r="D84" s="413" t="s">
        <v>5</v>
      </c>
      <c r="E84" s="413"/>
      <c r="F84" s="413" t="s">
        <v>6</v>
      </c>
      <c r="G84" s="413"/>
      <c r="H84" s="390" t="s">
        <v>7</v>
      </c>
      <c r="I84" s="391"/>
      <c r="K84" s="57"/>
    </row>
    <row r="85" spans="2:11" ht="15" customHeight="1">
      <c r="B85" s="273">
        <v>3</v>
      </c>
      <c r="C85" s="400" t="s">
        <v>94</v>
      </c>
      <c r="D85" s="402" t="s">
        <v>93</v>
      </c>
      <c r="E85" s="424"/>
      <c r="F85" s="402" t="s">
        <v>89</v>
      </c>
      <c r="G85" s="403"/>
      <c r="H85" s="386">
        <v>1200</v>
      </c>
      <c r="I85" s="387"/>
      <c r="K85" s="57"/>
    </row>
    <row r="86" spans="2:11" ht="15" customHeight="1" thickBot="1">
      <c r="B86" s="245"/>
      <c r="C86" s="420"/>
      <c r="D86" s="425"/>
      <c r="E86" s="426"/>
      <c r="F86" s="406"/>
      <c r="G86" s="407"/>
      <c r="H86" s="388"/>
      <c r="I86" s="389"/>
      <c r="K86" s="57"/>
    </row>
    <row r="87" spans="2:11" ht="9.75" customHeight="1" thickBot="1">
      <c r="B87" s="373"/>
      <c r="C87" s="270"/>
      <c r="D87" s="270"/>
      <c r="E87" s="270"/>
      <c r="F87" s="270"/>
      <c r="G87" s="270"/>
      <c r="H87" s="270"/>
      <c r="I87" s="374"/>
      <c r="K87" s="57"/>
    </row>
    <row r="88" spans="2:11" ht="15" customHeight="1">
      <c r="B88" s="158" t="s">
        <v>0</v>
      </c>
      <c r="C88" s="304" t="s">
        <v>4</v>
      </c>
      <c r="D88" s="408" t="s">
        <v>129</v>
      </c>
      <c r="E88" s="409"/>
      <c r="F88" s="409"/>
      <c r="G88" s="409"/>
      <c r="H88" s="409"/>
      <c r="I88" s="410"/>
      <c r="K88" s="57"/>
    </row>
    <row r="89" spans="2:11" ht="15" customHeight="1">
      <c r="B89" s="107" t="s">
        <v>1</v>
      </c>
      <c r="C89" s="305"/>
      <c r="D89" s="413" t="s">
        <v>5</v>
      </c>
      <c r="E89" s="413"/>
      <c r="F89" s="413" t="s">
        <v>6</v>
      </c>
      <c r="G89" s="413"/>
      <c r="H89" s="390" t="s">
        <v>7</v>
      </c>
      <c r="I89" s="391"/>
      <c r="K89" s="57"/>
    </row>
    <row r="90" spans="2:11" ht="15" customHeight="1">
      <c r="B90" s="273">
        <v>3</v>
      </c>
      <c r="C90" s="427" t="s">
        <v>95</v>
      </c>
      <c r="D90" s="402" t="s">
        <v>441</v>
      </c>
      <c r="E90" s="424"/>
      <c r="F90" s="402" t="s">
        <v>72</v>
      </c>
      <c r="G90" s="403"/>
      <c r="H90" s="386">
        <v>1200</v>
      </c>
      <c r="I90" s="387"/>
      <c r="K90" s="57"/>
    </row>
    <row r="91" spans="2:11" ht="15" customHeight="1" thickBot="1">
      <c r="B91" s="245"/>
      <c r="C91" s="428"/>
      <c r="D91" s="425"/>
      <c r="E91" s="426"/>
      <c r="F91" s="406"/>
      <c r="G91" s="407"/>
      <c r="H91" s="388"/>
      <c r="I91" s="389"/>
      <c r="K91" s="57"/>
    </row>
    <row r="92" spans="2:11" ht="9.75" customHeight="1" thickBot="1">
      <c r="B92" s="373"/>
      <c r="C92" s="270"/>
      <c r="D92" s="270"/>
      <c r="E92" s="270"/>
      <c r="F92" s="270"/>
      <c r="G92" s="270"/>
      <c r="H92" s="270"/>
      <c r="I92" s="374"/>
      <c r="K92" s="57"/>
    </row>
    <row r="93" spans="2:11" ht="15" customHeight="1">
      <c r="B93" s="235" t="s">
        <v>483</v>
      </c>
      <c r="C93" s="304" t="s">
        <v>4</v>
      </c>
      <c r="D93" s="408" t="s">
        <v>124</v>
      </c>
      <c r="E93" s="409"/>
      <c r="F93" s="409"/>
      <c r="G93" s="409"/>
      <c r="H93" s="409"/>
      <c r="I93" s="410"/>
      <c r="K93" s="57"/>
    </row>
    <row r="94" spans="2:11" ht="15" customHeight="1">
      <c r="B94" s="236"/>
      <c r="C94" s="305"/>
      <c r="D94" s="413" t="s">
        <v>5</v>
      </c>
      <c r="E94" s="413"/>
      <c r="F94" s="413" t="s">
        <v>6</v>
      </c>
      <c r="G94" s="413"/>
      <c r="H94" s="390" t="s">
        <v>7</v>
      </c>
      <c r="I94" s="391"/>
      <c r="K94" s="57"/>
    </row>
    <row r="95" spans="2:11" ht="15" customHeight="1">
      <c r="B95" s="273">
        <v>3</v>
      </c>
      <c r="C95" s="400" t="s">
        <v>96</v>
      </c>
      <c r="D95" s="402" t="s">
        <v>89</v>
      </c>
      <c r="E95" s="424"/>
      <c r="F95" s="402" t="s">
        <v>91</v>
      </c>
      <c r="G95" s="403"/>
      <c r="H95" s="386">
        <v>1200</v>
      </c>
      <c r="I95" s="387"/>
      <c r="K95" s="57"/>
    </row>
    <row r="96" spans="2:11" ht="15" customHeight="1" thickBot="1">
      <c r="B96" s="245"/>
      <c r="C96" s="420"/>
      <c r="D96" s="425"/>
      <c r="E96" s="426"/>
      <c r="F96" s="406"/>
      <c r="G96" s="407"/>
      <c r="H96" s="388"/>
      <c r="I96" s="389"/>
      <c r="K96" s="57"/>
    </row>
    <row r="97" spans="2:11" ht="9.75" customHeight="1" thickBot="1">
      <c r="B97" s="373"/>
      <c r="C97" s="270"/>
      <c r="D97" s="270"/>
      <c r="E97" s="270"/>
      <c r="F97" s="270"/>
      <c r="G97" s="270"/>
      <c r="H97" s="270"/>
      <c r="I97" s="374"/>
      <c r="K97" s="57"/>
    </row>
    <row r="98" spans="2:11" ht="15" customHeight="1">
      <c r="B98" s="235" t="s">
        <v>483</v>
      </c>
      <c r="C98" s="304" t="s">
        <v>4</v>
      </c>
      <c r="D98" s="408" t="s">
        <v>130</v>
      </c>
      <c r="E98" s="409"/>
      <c r="F98" s="409"/>
      <c r="G98" s="409"/>
      <c r="H98" s="409"/>
      <c r="I98" s="410"/>
      <c r="K98" s="57"/>
    </row>
    <row r="99" spans="2:11" ht="15" customHeight="1">
      <c r="B99" s="236"/>
      <c r="C99" s="305"/>
      <c r="D99" s="413" t="s">
        <v>5</v>
      </c>
      <c r="E99" s="413"/>
      <c r="F99" s="413" t="s">
        <v>6</v>
      </c>
      <c r="G99" s="413"/>
      <c r="H99" s="390" t="s">
        <v>7</v>
      </c>
      <c r="I99" s="391"/>
      <c r="K99" s="57"/>
    </row>
    <row r="100" spans="2:11" ht="15" customHeight="1">
      <c r="B100" s="273">
        <v>3</v>
      </c>
      <c r="C100" s="427" t="s">
        <v>97</v>
      </c>
      <c r="D100" s="402" t="s">
        <v>78</v>
      </c>
      <c r="E100" s="424"/>
      <c r="F100" s="402" t="s">
        <v>76</v>
      </c>
      <c r="G100" s="403"/>
      <c r="H100" s="386">
        <v>1200</v>
      </c>
      <c r="I100" s="387"/>
      <c r="K100" s="57"/>
    </row>
    <row r="101" spans="2:11" ht="15" customHeight="1" thickBot="1">
      <c r="B101" s="245"/>
      <c r="C101" s="428"/>
      <c r="D101" s="425"/>
      <c r="E101" s="426"/>
      <c r="F101" s="406"/>
      <c r="G101" s="407"/>
      <c r="H101" s="388"/>
      <c r="I101" s="389"/>
      <c r="K101" s="57"/>
    </row>
    <row r="102" spans="2:11" ht="12.75" customHeight="1" thickBot="1">
      <c r="B102" s="14"/>
      <c r="C102" s="171"/>
      <c r="D102" s="173"/>
      <c r="E102" s="173"/>
      <c r="F102" s="14"/>
      <c r="G102" s="14"/>
      <c r="H102" s="172"/>
      <c r="I102" s="172"/>
      <c r="K102" s="57"/>
    </row>
    <row r="103" spans="2:11" s="1" customFormat="1" ht="21.75" customHeight="1">
      <c r="B103" s="251" t="s">
        <v>472</v>
      </c>
      <c r="C103" s="375"/>
      <c r="D103" s="375"/>
      <c r="E103" s="375"/>
      <c r="F103" s="375"/>
      <c r="G103" s="375"/>
      <c r="H103" s="330"/>
      <c r="I103" s="376"/>
      <c r="K103" s="174"/>
    </row>
    <row r="104" spans="2:11" ht="16.5" customHeight="1" thickBot="1">
      <c r="B104" s="377" t="s">
        <v>515</v>
      </c>
      <c r="C104" s="378"/>
      <c r="D104" s="378"/>
      <c r="E104" s="378"/>
      <c r="F104" s="378"/>
      <c r="G104" s="378"/>
      <c r="H104" s="356"/>
      <c r="I104" s="379"/>
      <c r="K104" s="57"/>
    </row>
    <row r="105" spans="2:11" ht="11.25" customHeight="1" thickBot="1">
      <c r="B105" s="352"/>
      <c r="C105" s="353"/>
      <c r="D105" s="353"/>
      <c r="E105" s="353"/>
      <c r="F105" s="353"/>
      <c r="G105" s="353"/>
      <c r="H105" s="353"/>
      <c r="I105" s="354"/>
      <c r="K105" s="57"/>
    </row>
    <row r="106" spans="2:11" ht="21.75" customHeight="1" thickBot="1">
      <c r="B106" s="352" t="s">
        <v>3</v>
      </c>
      <c r="C106" s="353"/>
      <c r="D106" s="353"/>
      <c r="E106" s="353"/>
      <c r="F106" s="353"/>
      <c r="G106" s="353"/>
      <c r="H106" s="333"/>
      <c r="I106" s="354"/>
      <c r="K106" s="57"/>
    </row>
    <row r="107" spans="2:11" ht="21.75" customHeight="1" thickBot="1">
      <c r="B107" s="352" t="s">
        <v>443</v>
      </c>
      <c r="C107" s="353"/>
      <c r="D107" s="353"/>
      <c r="E107" s="353"/>
      <c r="F107" s="353"/>
      <c r="G107" s="353"/>
      <c r="H107" s="353"/>
      <c r="I107" s="354"/>
      <c r="K107" s="57"/>
    </row>
    <row r="108" spans="2:11" ht="20.100000000000001" customHeight="1">
      <c r="B108" s="235" t="s">
        <v>483</v>
      </c>
      <c r="C108" s="304" t="s">
        <v>4</v>
      </c>
      <c r="D108" s="408" t="s">
        <v>125</v>
      </c>
      <c r="E108" s="409"/>
      <c r="F108" s="409"/>
      <c r="G108" s="409"/>
      <c r="H108" s="409"/>
      <c r="I108" s="410"/>
      <c r="K108" s="57"/>
    </row>
    <row r="109" spans="2:11" ht="15" customHeight="1">
      <c r="B109" s="236"/>
      <c r="C109" s="305"/>
      <c r="D109" s="413" t="s">
        <v>5</v>
      </c>
      <c r="E109" s="413"/>
      <c r="F109" s="413" t="s">
        <v>6</v>
      </c>
      <c r="G109" s="413"/>
      <c r="H109" s="390" t="s">
        <v>7</v>
      </c>
      <c r="I109" s="391"/>
      <c r="K109" s="57"/>
    </row>
    <row r="110" spans="2:11" ht="15" customHeight="1">
      <c r="B110" s="273">
        <v>3</v>
      </c>
      <c r="C110" s="427" t="s">
        <v>99</v>
      </c>
      <c r="D110" s="402" t="s">
        <v>98</v>
      </c>
      <c r="E110" s="424"/>
      <c r="F110" s="402" t="s">
        <v>73</v>
      </c>
      <c r="G110" s="403"/>
      <c r="H110" s="386">
        <v>600</v>
      </c>
      <c r="I110" s="387"/>
      <c r="K110" s="57"/>
    </row>
    <row r="111" spans="2:11" ht="15" customHeight="1" thickBot="1">
      <c r="B111" s="245"/>
      <c r="C111" s="428"/>
      <c r="D111" s="425"/>
      <c r="E111" s="426"/>
      <c r="F111" s="406"/>
      <c r="G111" s="407"/>
      <c r="H111" s="388"/>
      <c r="I111" s="389"/>
      <c r="K111" s="57"/>
    </row>
    <row r="112" spans="2:11" ht="15" customHeight="1" thickBot="1">
      <c r="B112" s="373"/>
      <c r="C112" s="270"/>
      <c r="D112" s="270"/>
      <c r="E112" s="270"/>
      <c r="F112" s="270"/>
      <c r="G112" s="270"/>
      <c r="H112" s="270"/>
      <c r="I112" s="374"/>
      <c r="K112" s="57"/>
    </row>
    <row r="113" spans="2:11" ht="19.5" customHeight="1">
      <c r="B113" s="235" t="s">
        <v>483</v>
      </c>
      <c r="C113" s="304" t="s">
        <v>4</v>
      </c>
      <c r="D113" s="408" t="s">
        <v>123</v>
      </c>
      <c r="E113" s="409"/>
      <c r="F113" s="409"/>
      <c r="G113" s="409"/>
      <c r="H113" s="409"/>
      <c r="I113" s="410"/>
      <c r="K113" s="57"/>
    </row>
    <row r="114" spans="2:11" ht="15" customHeight="1">
      <c r="B114" s="236"/>
      <c r="C114" s="305"/>
      <c r="D114" s="413" t="s">
        <v>5</v>
      </c>
      <c r="E114" s="413"/>
      <c r="F114" s="413" t="s">
        <v>6</v>
      </c>
      <c r="G114" s="413"/>
      <c r="H114" s="390" t="s">
        <v>7</v>
      </c>
      <c r="I114" s="391"/>
      <c r="K114" s="57"/>
    </row>
    <row r="115" spans="2:11" ht="15" customHeight="1">
      <c r="B115" s="273">
        <v>3</v>
      </c>
      <c r="C115" s="427" t="s">
        <v>100</v>
      </c>
      <c r="D115" s="402" t="s">
        <v>98</v>
      </c>
      <c r="E115" s="424"/>
      <c r="F115" s="402" t="s">
        <v>73</v>
      </c>
      <c r="G115" s="403"/>
      <c r="H115" s="386">
        <v>600</v>
      </c>
      <c r="I115" s="387"/>
      <c r="K115" s="57"/>
    </row>
    <row r="116" spans="2:11" ht="15" customHeight="1" thickBot="1">
      <c r="B116" s="245"/>
      <c r="C116" s="428"/>
      <c r="D116" s="425"/>
      <c r="E116" s="426"/>
      <c r="F116" s="406"/>
      <c r="G116" s="407"/>
      <c r="H116" s="388"/>
      <c r="I116" s="389"/>
      <c r="K116" s="57"/>
    </row>
    <row r="117" spans="2:11" ht="11.25" customHeight="1" thickBot="1">
      <c r="B117" s="373"/>
      <c r="C117" s="270"/>
      <c r="D117" s="270"/>
      <c r="E117" s="270"/>
      <c r="F117" s="270"/>
      <c r="G117" s="270"/>
      <c r="H117" s="270"/>
      <c r="I117" s="374"/>
      <c r="K117" s="57"/>
    </row>
    <row r="118" spans="2:11" ht="21.75" customHeight="1" thickBot="1">
      <c r="B118" s="352" t="s">
        <v>445</v>
      </c>
      <c r="C118" s="353"/>
      <c r="D118" s="353"/>
      <c r="E118" s="353"/>
      <c r="F118" s="353"/>
      <c r="G118" s="353"/>
      <c r="H118" s="353"/>
      <c r="I118" s="354"/>
      <c r="K118" s="57"/>
    </row>
    <row r="119" spans="2:11" ht="16.5" customHeight="1">
      <c r="B119" s="235" t="s">
        <v>483</v>
      </c>
      <c r="C119" s="304" t="s">
        <v>4</v>
      </c>
      <c r="D119" s="408" t="s">
        <v>123</v>
      </c>
      <c r="E119" s="409"/>
      <c r="F119" s="409"/>
      <c r="G119" s="409"/>
      <c r="H119" s="409"/>
      <c r="I119" s="410"/>
      <c r="K119" s="57"/>
    </row>
    <row r="120" spans="2:11" ht="15" customHeight="1">
      <c r="B120" s="236"/>
      <c r="C120" s="305"/>
      <c r="D120" s="413" t="s">
        <v>5</v>
      </c>
      <c r="E120" s="413"/>
      <c r="F120" s="413" t="s">
        <v>6</v>
      </c>
      <c r="G120" s="413"/>
      <c r="H120" s="390" t="s">
        <v>7</v>
      </c>
      <c r="I120" s="391"/>
      <c r="K120" s="57"/>
    </row>
    <row r="121" spans="2:11" ht="33.75" customHeight="1">
      <c r="B121" s="273">
        <v>9</v>
      </c>
      <c r="C121" s="400" t="s">
        <v>101</v>
      </c>
      <c r="D121" s="402" t="s">
        <v>67</v>
      </c>
      <c r="E121" s="424"/>
      <c r="F121" s="402" t="s">
        <v>363</v>
      </c>
      <c r="G121" s="403"/>
      <c r="H121" s="431">
        <v>300</v>
      </c>
      <c r="I121" s="432"/>
      <c r="K121" s="57"/>
    </row>
    <row r="122" spans="2:11" ht="31.5" customHeight="1" thickBot="1">
      <c r="B122" s="430"/>
      <c r="C122" s="420"/>
      <c r="D122" s="425"/>
      <c r="E122" s="426"/>
      <c r="F122" s="406"/>
      <c r="G122" s="407"/>
      <c r="H122" s="433"/>
      <c r="I122" s="434"/>
      <c r="K122" s="57"/>
    </row>
    <row r="123" spans="2:11" ht="12" customHeight="1" thickBot="1">
      <c r="B123" s="373"/>
      <c r="C123" s="270"/>
      <c r="D123" s="270"/>
      <c r="E123" s="270"/>
      <c r="F123" s="270"/>
      <c r="G123" s="270"/>
      <c r="H123" s="270"/>
      <c r="I123" s="374"/>
      <c r="K123" s="57"/>
    </row>
    <row r="124" spans="2:11" ht="21.75" customHeight="1" thickBot="1">
      <c r="B124" s="352" t="s">
        <v>444</v>
      </c>
      <c r="C124" s="353"/>
      <c r="D124" s="353"/>
      <c r="E124" s="353"/>
      <c r="F124" s="353"/>
      <c r="G124" s="353"/>
      <c r="H124" s="353"/>
      <c r="I124" s="354"/>
      <c r="K124" s="57"/>
    </row>
    <row r="125" spans="2:11" ht="15" customHeight="1">
      <c r="B125" s="235" t="s">
        <v>483</v>
      </c>
      <c r="C125" s="304" t="s">
        <v>4</v>
      </c>
      <c r="D125" s="408" t="s">
        <v>131</v>
      </c>
      <c r="E125" s="409"/>
      <c r="F125" s="409"/>
      <c r="G125" s="409"/>
      <c r="H125" s="409"/>
      <c r="I125" s="410"/>
      <c r="K125" s="57"/>
    </row>
    <row r="126" spans="2:11" ht="15" customHeight="1">
      <c r="B126" s="236"/>
      <c r="C126" s="305"/>
      <c r="D126" s="413" t="s">
        <v>5</v>
      </c>
      <c r="E126" s="413"/>
      <c r="F126" s="413" t="s">
        <v>6</v>
      </c>
      <c r="G126" s="413"/>
      <c r="H126" s="392" t="s">
        <v>7</v>
      </c>
      <c r="I126" s="393"/>
      <c r="K126" s="57"/>
    </row>
    <row r="127" spans="2:11" ht="24.95" customHeight="1">
      <c r="B127" s="273">
        <v>1</v>
      </c>
      <c r="C127" s="400" t="s">
        <v>104</v>
      </c>
      <c r="D127" s="402" t="s">
        <v>72</v>
      </c>
      <c r="E127" s="403"/>
      <c r="F127" s="402" t="s">
        <v>103</v>
      </c>
      <c r="G127" s="403"/>
      <c r="H127" s="386">
        <v>360</v>
      </c>
      <c r="I127" s="387"/>
      <c r="K127" s="57"/>
    </row>
    <row r="128" spans="2:11" ht="24.95" customHeight="1">
      <c r="B128" s="274"/>
      <c r="C128" s="401"/>
      <c r="D128" s="404"/>
      <c r="E128" s="405"/>
      <c r="F128" s="404"/>
      <c r="G128" s="405"/>
      <c r="H128" s="394"/>
      <c r="I128" s="395"/>
      <c r="K128" s="57"/>
    </row>
    <row r="129" spans="2:11" ht="15.75" customHeight="1">
      <c r="B129" s="273">
        <v>4</v>
      </c>
      <c r="C129" s="400" t="s">
        <v>105</v>
      </c>
      <c r="D129" s="404"/>
      <c r="E129" s="405"/>
      <c r="F129" s="404"/>
      <c r="G129" s="405"/>
      <c r="H129" s="394"/>
      <c r="I129" s="395"/>
      <c r="K129" s="57"/>
    </row>
    <row r="130" spans="2:11" ht="11.25" customHeight="1">
      <c r="B130" s="274"/>
      <c r="C130" s="401"/>
      <c r="D130" s="404"/>
      <c r="E130" s="405"/>
      <c r="F130" s="404"/>
      <c r="G130" s="405"/>
      <c r="H130" s="394"/>
      <c r="I130" s="395"/>
      <c r="K130" s="57"/>
    </row>
    <row r="131" spans="2:11" ht="18" customHeight="1">
      <c r="B131" s="273">
        <v>5</v>
      </c>
      <c r="C131" s="400" t="s">
        <v>106</v>
      </c>
      <c r="D131" s="404"/>
      <c r="E131" s="405"/>
      <c r="F131" s="404"/>
      <c r="G131" s="405"/>
      <c r="H131" s="394"/>
      <c r="I131" s="395"/>
      <c r="K131" s="57"/>
    </row>
    <row r="132" spans="2:11" ht="58.5" customHeight="1" thickBot="1">
      <c r="B132" s="245"/>
      <c r="C132" s="420"/>
      <c r="D132" s="406"/>
      <c r="E132" s="407"/>
      <c r="F132" s="406"/>
      <c r="G132" s="407"/>
      <c r="H132" s="388"/>
      <c r="I132" s="389"/>
      <c r="K132" s="57"/>
    </row>
    <row r="133" spans="2:11" ht="11.25" customHeight="1" thickBot="1">
      <c r="B133" s="373"/>
      <c r="C133" s="270"/>
      <c r="D133" s="270"/>
      <c r="E133" s="270"/>
      <c r="F133" s="270"/>
      <c r="G133" s="270"/>
      <c r="H133" s="270"/>
      <c r="I133" s="374"/>
      <c r="K133" s="57"/>
    </row>
    <row r="134" spans="2:11" ht="15" customHeight="1">
      <c r="B134" s="235" t="s">
        <v>483</v>
      </c>
      <c r="C134" s="304" t="s">
        <v>4</v>
      </c>
      <c r="D134" s="408" t="s">
        <v>436</v>
      </c>
      <c r="E134" s="409"/>
      <c r="F134" s="409"/>
      <c r="G134" s="409"/>
      <c r="H134" s="409"/>
      <c r="I134" s="410"/>
      <c r="K134" s="57"/>
    </row>
    <row r="135" spans="2:11" ht="15" customHeight="1">
      <c r="B135" s="236"/>
      <c r="C135" s="305"/>
      <c r="D135" s="413" t="s">
        <v>5</v>
      </c>
      <c r="E135" s="413"/>
      <c r="F135" s="413" t="s">
        <v>6</v>
      </c>
      <c r="G135" s="413"/>
      <c r="H135" s="390" t="s">
        <v>7</v>
      </c>
      <c r="I135" s="391"/>
      <c r="K135" s="57"/>
    </row>
    <row r="136" spans="2:11" ht="15" customHeight="1">
      <c r="B136" s="273">
        <v>1</v>
      </c>
      <c r="C136" s="400" t="s">
        <v>107</v>
      </c>
      <c r="D136" s="402" t="s">
        <v>102</v>
      </c>
      <c r="E136" s="403"/>
      <c r="F136" s="402" t="s">
        <v>438</v>
      </c>
      <c r="G136" s="403"/>
      <c r="H136" s="386">
        <v>360</v>
      </c>
      <c r="I136" s="387"/>
      <c r="K136" s="57"/>
    </row>
    <row r="137" spans="2:11" ht="15" customHeight="1">
      <c r="B137" s="274"/>
      <c r="C137" s="401"/>
      <c r="D137" s="404"/>
      <c r="E137" s="405"/>
      <c r="F137" s="404"/>
      <c r="G137" s="405"/>
      <c r="H137" s="394"/>
      <c r="I137" s="395"/>
      <c r="K137" s="57"/>
    </row>
    <row r="138" spans="2:11" ht="20.100000000000001" customHeight="1">
      <c r="B138" s="273">
        <v>4</v>
      </c>
      <c r="C138" s="400" t="s">
        <v>109</v>
      </c>
      <c r="D138" s="404"/>
      <c r="E138" s="405"/>
      <c r="F138" s="404"/>
      <c r="G138" s="405"/>
      <c r="H138" s="394"/>
      <c r="I138" s="395"/>
      <c r="K138" s="57"/>
    </row>
    <row r="139" spans="2:11" ht="15" customHeight="1">
      <c r="B139" s="274"/>
      <c r="C139" s="401"/>
      <c r="D139" s="404"/>
      <c r="E139" s="405"/>
      <c r="F139" s="404"/>
      <c r="G139" s="405"/>
      <c r="H139" s="394"/>
      <c r="I139" s="395"/>
      <c r="K139" s="57"/>
    </row>
    <row r="140" spans="2:11" ht="15" customHeight="1">
      <c r="B140" s="273">
        <v>5</v>
      </c>
      <c r="C140" s="400" t="s">
        <v>108</v>
      </c>
      <c r="D140" s="404"/>
      <c r="E140" s="405"/>
      <c r="F140" s="404"/>
      <c r="G140" s="405"/>
      <c r="H140" s="394"/>
      <c r="I140" s="395"/>
      <c r="K140" s="57"/>
    </row>
    <row r="141" spans="2:11" ht="15" customHeight="1" thickBot="1">
      <c r="B141" s="245"/>
      <c r="C141" s="420"/>
      <c r="D141" s="406"/>
      <c r="E141" s="407"/>
      <c r="F141" s="406"/>
      <c r="G141" s="407"/>
      <c r="H141" s="388"/>
      <c r="I141" s="389"/>
      <c r="K141" s="57"/>
    </row>
    <row r="142" spans="2:11" ht="9.75" customHeight="1" thickBot="1">
      <c r="B142" s="277"/>
      <c r="C142" s="277"/>
      <c r="D142" s="277"/>
      <c r="E142" s="277"/>
      <c r="F142" s="277"/>
      <c r="G142" s="277"/>
      <c r="H142" s="277"/>
      <c r="I142" s="277"/>
      <c r="K142" s="57"/>
    </row>
    <row r="143" spans="2:11" s="1" customFormat="1" ht="18" customHeight="1">
      <c r="B143" s="251" t="s">
        <v>472</v>
      </c>
      <c r="C143" s="375"/>
      <c r="D143" s="375"/>
      <c r="E143" s="375"/>
      <c r="F143" s="375"/>
      <c r="G143" s="375"/>
      <c r="H143" s="330"/>
      <c r="I143" s="376"/>
      <c r="K143" s="174"/>
    </row>
    <row r="144" spans="2:11" s="1" customFormat="1" ht="18" customHeight="1" thickBot="1">
      <c r="B144" s="377" t="s">
        <v>515</v>
      </c>
      <c r="C144" s="378"/>
      <c r="D144" s="378"/>
      <c r="E144" s="378"/>
      <c r="F144" s="378"/>
      <c r="G144" s="378"/>
      <c r="H144" s="356"/>
      <c r="I144" s="379"/>
      <c r="K144" s="174"/>
    </row>
    <row r="145" spans="2:11" s="1" customFormat="1" ht="9" customHeight="1" thickBot="1">
      <c r="B145" s="352"/>
      <c r="C145" s="353"/>
      <c r="D145" s="353"/>
      <c r="E145" s="353"/>
      <c r="F145" s="353"/>
      <c r="G145" s="353"/>
      <c r="H145" s="353"/>
      <c r="I145" s="354"/>
      <c r="K145" s="174"/>
    </row>
    <row r="146" spans="2:11" s="1" customFormat="1" ht="20.25" customHeight="1" thickBot="1">
      <c r="B146" s="352" t="s">
        <v>3</v>
      </c>
      <c r="C146" s="353"/>
      <c r="D146" s="353"/>
      <c r="E146" s="353"/>
      <c r="F146" s="353"/>
      <c r="G146" s="353"/>
      <c r="H146" s="333"/>
      <c r="I146" s="354"/>
      <c r="K146" s="174"/>
    </row>
    <row r="147" spans="2:11" ht="20.100000000000001" customHeight="1">
      <c r="B147" s="235" t="s">
        <v>483</v>
      </c>
      <c r="C147" s="304" t="s">
        <v>4</v>
      </c>
      <c r="D147" s="421" t="s">
        <v>446</v>
      </c>
      <c r="E147" s="422"/>
      <c r="F147" s="422"/>
      <c r="G147" s="422"/>
      <c r="H147" s="422"/>
      <c r="I147" s="423"/>
      <c r="K147" s="57"/>
    </row>
    <row r="148" spans="2:11" ht="20.100000000000001" customHeight="1">
      <c r="B148" s="236"/>
      <c r="C148" s="305"/>
      <c r="D148" s="413" t="s">
        <v>5</v>
      </c>
      <c r="E148" s="413"/>
      <c r="F148" s="413" t="s">
        <v>6</v>
      </c>
      <c r="G148" s="413"/>
      <c r="H148" s="390" t="s">
        <v>7</v>
      </c>
      <c r="I148" s="391"/>
      <c r="K148" s="57"/>
    </row>
    <row r="149" spans="2:11" ht="15" customHeight="1">
      <c r="B149" s="273">
        <v>7</v>
      </c>
      <c r="C149" s="400" t="s">
        <v>111</v>
      </c>
      <c r="D149" s="402" t="s">
        <v>66</v>
      </c>
      <c r="E149" s="403"/>
      <c r="F149" s="402" t="s">
        <v>110</v>
      </c>
      <c r="G149" s="403"/>
      <c r="H149" s="386">
        <v>360</v>
      </c>
      <c r="I149" s="387"/>
      <c r="K149" s="57"/>
    </row>
    <row r="150" spans="2:11" ht="15" customHeight="1">
      <c r="B150" s="274"/>
      <c r="C150" s="401"/>
      <c r="D150" s="404"/>
      <c r="E150" s="405"/>
      <c r="F150" s="404"/>
      <c r="G150" s="405"/>
      <c r="H150" s="394"/>
      <c r="I150" s="395"/>
      <c r="K150" s="57"/>
    </row>
    <row r="151" spans="2:11" ht="32.25" customHeight="1">
      <c r="B151" s="273">
        <v>8</v>
      </c>
      <c r="C151" s="400" t="s">
        <v>112</v>
      </c>
      <c r="D151" s="404"/>
      <c r="E151" s="405"/>
      <c r="F151" s="404"/>
      <c r="G151" s="405"/>
      <c r="H151" s="394"/>
      <c r="I151" s="395"/>
      <c r="K151" s="57"/>
    </row>
    <row r="152" spans="2:11" ht="32.25" customHeight="1">
      <c r="B152" s="274"/>
      <c r="C152" s="401"/>
      <c r="D152" s="404"/>
      <c r="E152" s="405"/>
      <c r="F152" s="404"/>
      <c r="G152" s="405"/>
      <c r="H152" s="394"/>
      <c r="I152" s="395"/>
      <c r="K152" s="57"/>
    </row>
    <row r="153" spans="2:11" ht="15" customHeight="1">
      <c r="B153" s="273">
        <v>9</v>
      </c>
      <c r="C153" s="400" t="s">
        <v>113</v>
      </c>
      <c r="D153" s="404"/>
      <c r="E153" s="405"/>
      <c r="F153" s="404"/>
      <c r="G153" s="405"/>
      <c r="H153" s="394"/>
      <c r="I153" s="395"/>
      <c r="K153" s="57"/>
    </row>
    <row r="154" spans="2:11" ht="16.5" customHeight="1" thickBot="1">
      <c r="B154" s="245"/>
      <c r="C154" s="420"/>
      <c r="D154" s="406"/>
      <c r="E154" s="407"/>
      <c r="F154" s="406"/>
      <c r="G154" s="407"/>
      <c r="H154" s="388"/>
      <c r="I154" s="389"/>
      <c r="K154" s="57"/>
    </row>
    <row r="155" spans="2:11" ht="7.5" customHeight="1" thickBot="1">
      <c r="B155" s="373"/>
      <c r="C155" s="270"/>
      <c r="D155" s="270"/>
      <c r="E155" s="270"/>
      <c r="F155" s="270"/>
      <c r="G155" s="270"/>
      <c r="H155" s="270"/>
      <c r="I155" s="374"/>
      <c r="K155" s="57"/>
    </row>
    <row r="156" spans="2:11" ht="18" customHeight="1">
      <c r="B156" s="235" t="s">
        <v>483</v>
      </c>
      <c r="C156" s="304" t="s">
        <v>4</v>
      </c>
      <c r="D156" s="408" t="s">
        <v>122</v>
      </c>
      <c r="E156" s="409"/>
      <c r="F156" s="409"/>
      <c r="G156" s="409"/>
      <c r="H156" s="409"/>
      <c r="I156" s="410"/>
      <c r="K156" s="57"/>
    </row>
    <row r="157" spans="2:11" ht="15" customHeight="1">
      <c r="B157" s="236"/>
      <c r="C157" s="305"/>
      <c r="D157" s="413" t="s">
        <v>5</v>
      </c>
      <c r="E157" s="413"/>
      <c r="F157" s="413" t="s">
        <v>6</v>
      </c>
      <c r="G157" s="413"/>
      <c r="H157" s="392" t="s">
        <v>7</v>
      </c>
      <c r="I157" s="393"/>
      <c r="K157" s="57"/>
    </row>
    <row r="158" spans="2:11" s="1" customFormat="1" ht="32.25" customHeight="1">
      <c r="B158" s="273">
        <v>4</v>
      </c>
      <c r="C158" s="400" t="s">
        <v>116</v>
      </c>
      <c r="D158" s="402" t="s">
        <v>102</v>
      </c>
      <c r="E158" s="403"/>
      <c r="F158" s="414" t="s">
        <v>488</v>
      </c>
      <c r="G158" s="415"/>
      <c r="H158" s="386">
        <v>360</v>
      </c>
      <c r="I158" s="387"/>
      <c r="K158" s="174"/>
    </row>
    <row r="159" spans="2:11" s="1" customFormat="1" ht="42.75" customHeight="1">
      <c r="B159" s="274"/>
      <c r="C159" s="401"/>
      <c r="D159" s="404"/>
      <c r="E159" s="405"/>
      <c r="F159" s="416"/>
      <c r="G159" s="417"/>
      <c r="H159" s="394"/>
      <c r="I159" s="395"/>
      <c r="K159" s="174"/>
    </row>
    <row r="160" spans="2:11" ht="17.25" customHeight="1">
      <c r="B160" s="273">
        <v>5</v>
      </c>
      <c r="C160" s="427" t="s">
        <v>117</v>
      </c>
      <c r="D160" s="404"/>
      <c r="E160" s="405"/>
      <c r="F160" s="416"/>
      <c r="G160" s="417"/>
      <c r="H160" s="394"/>
      <c r="I160" s="395"/>
      <c r="K160" s="57"/>
    </row>
    <row r="161" spans="2:11" ht="17.25" customHeight="1" thickBot="1">
      <c r="B161" s="244"/>
      <c r="C161" s="429"/>
      <c r="D161" s="404"/>
      <c r="E161" s="405"/>
      <c r="F161" s="416"/>
      <c r="G161" s="417"/>
      <c r="H161" s="394"/>
      <c r="I161" s="395"/>
      <c r="K161" s="57"/>
    </row>
    <row r="162" spans="2:11" ht="6.75" customHeight="1" thickBot="1">
      <c r="B162" s="373"/>
      <c r="C162" s="270"/>
      <c r="D162" s="270"/>
      <c r="E162" s="270"/>
      <c r="F162" s="270"/>
      <c r="G162" s="270"/>
      <c r="H162" s="270"/>
      <c r="I162" s="374"/>
      <c r="K162" s="57"/>
    </row>
    <row r="163" spans="2:11" ht="16.5" customHeight="1">
      <c r="B163" s="399" t="s">
        <v>483</v>
      </c>
      <c r="C163" s="237" t="s">
        <v>4</v>
      </c>
      <c r="D163" s="421" t="s">
        <v>115</v>
      </c>
      <c r="E163" s="422"/>
      <c r="F163" s="422"/>
      <c r="G163" s="422"/>
      <c r="H163" s="422"/>
      <c r="I163" s="423"/>
      <c r="K163" s="57"/>
    </row>
    <row r="164" spans="2:11" ht="15" customHeight="1">
      <c r="B164" s="236"/>
      <c r="C164" s="305"/>
      <c r="D164" s="413" t="s">
        <v>5</v>
      </c>
      <c r="E164" s="413"/>
      <c r="F164" s="413" t="s">
        <v>6</v>
      </c>
      <c r="G164" s="413"/>
      <c r="H164" s="392" t="s">
        <v>7</v>
      </c>
      <c r="I164" s="393"/>
      <c r="K164" s="57"/>
    </row>
    <row r="165" spans="2:11" ht="20.100000000000001" customHeight="1">
      <c r="B165" s="273">
        <v>3</v>
      </c>
      <c r="C165" s="400" t="s">
        <v>118</v>
      </c>
      <c r="D165" s="402" t="s">
        <v>114</v>
      </c>
      <c r="E165" s="403"/>
      <c r="F165" s="402" t="s">
        <v>72</v>
      </c>
      <c r="G165" s="403"/>
      <c r="H165" s="386">
        <v>360</v>
      </c>
      <c r="I165" s="387"/>
      <c r="K165" s="57"/>
    </row>
    <row r="166" spans="2:11" ht="16.5" customHeight="1">
      <c r="B166" s="274"/>
      <c r="C166" s="401"/>
      <c r="D166" s="404"/>
      <c r="E166" s="405"/>
      <c r="F166" s="404"/>
      <c r="G166" s="405"/>
      <c r="H166" s="394"/>
      <c r="I166" s="395"/>
      <c r="K166" s="57"/>
    </row>
    <row r="167" spans="2:11" ht="21.75" customHeight="1">
      <c r="B167" s="273">
        <v>4</v>
      </c>
      <c r="C167" s="400" t="s">
        <v>119</v>
      </c>
      <c r="D167" s="404"/>
      <c r="E167" s="405"/>
      <c r="F167" s="404"/>
      <c r="G167" s="405"/>
      <c r="H167" s="394"/>
      <c r="I167" s="395"/>
      <c r="K167" s="57"/>
    </row>
    <row r="168" spans="2:11" ht="25.5" customHeight="1" thickBot="1">
      <c r="B168" s="245"/>
      <c r="C168" s="420"/>
      <c r="D168" s="406"/>
      <c r="E168" s="407"/>
      <c r="F168" s="406"/>
      <c r="G168" s="407"/>
      <c r="H168" s="388"/>
      <c r="I168" s="389"/>
      <c r="K168" s="57"/>
    </row>
    <row r="169" spans="2:11" ht="6.75" customHeight="1" thickBot="1">
      <c r="B169" s="373"/>
      <c r="C169" s="270"/>
      <c r="D169" s="270"/>
      <c r="E169" s="270"/>
      <c r="F169" s="270"/>
      <c r="G169" s="270"/>
      <c r="H169" s="270"/>
      <c r="I169" s="374"/>
      <c r="K169" s="57"/>
    </row>
    <row r="170" spans="2:11" ht="20.100000000000001" customHeight="1">
      <c r="B170" s="235" t="s">
        <v>483</v>
      </c>
      <c r="C170" s="304" t="s">
        <v>4</v>
      </c>
      <c r="D170" s="408" t="s">
        <v>120</v>
      </c>
      <c r="E170" s="409"/>
      <c r="F170" s="409"/>
      <c r="G170" s="409"/>
      <c r="H170" s="409"/>
      <c r="I170" s="410"/>
      <c r="K170" s="57"/>
    </row>
    <row r="171" spans="2:11">
      <c r="B171" s="236"/>
      <c r="C171" s="305"/>
      <c r="D171" s="413" t="s">
        <v>5</v>
      </c>
      <c r="E171" s="413"/>
      <c r="F171" s="413" t="s">
        <v>6</v>
      </c>
      <c r="G171" s="413"/>
      <c r="H171" s="390" t="s">
        <v>7</v>
      </c>
      <c r="I171" s="391"/>
      <c r="K171" s="57"/>
    </row>
    <row r="172" spans="2:11">
      <c r="B172" s="273">
        <v>3</v>
      </c>
      <c r="C172" s="400" t="s">
        <v>121</v>
      </c>
      <c r="D172" s="402" t="s">
        <v>85</v>
      </c>
      <c r="E172" s="424"/>
      <c r="F172" s="414" t="s">
        <v>486</v>
      </c>
      <c r="G172" s="415"/>
      <c r="H172" s="386">
        <v>360</v>
      </c>
      <c r="I172" s="387"/>
      <c r="K172" s="57"/>
    </row>
    <row r="173" spans="2:11" ht="14.25" customHeight="1" thickBot="1">
      <c r="B173" s="245"/>
      <c r="C173" s="420"/>
      <c r="D173" s="425"/>
      <c r="E173" s="426"/>
      <c r="F173" s="418"/>
      <c r="G173" s="419"/>
      <c r="H173" s="388"/>
      <c r="I173" s="389"/>
      <c r="K173" s="57"/>
    </row>
    <row r="174" spans="2:11" ht="6.75" customHeight="1" thickBot="1">
      <c r="B174" s="373"/>
      <c r="C174" s="270"/>
      <c r="D174" s="270"/>
      <c r="E174" s="270"/>
      <c r="F174" s="270"/>
      <c r="G174" s="270"/>
      <c r="H174" s="270"/>
      <c r="I174" s="374"/>
      <c r="K174" s="57"/>
    </row>
    <row r="175" spans="2:11" ht="14.25" customHeight="1">
      <c r="B175" s="235" t="s">
        <v>483</v>
      </c>
      <c r="C175" s="304" t="s">
        <v>4</v>
      </c>
      <c r="D175" s="408" t="s">
        <v>447</v>
      </c>
      <c r="E175" s="409"/>
      <c r="F175" s="409"/>
      <c r="G175" s="409"/>
      <c r="H175" s="409"/>
      <c r="I175" s="410"/>
      <c r="K175" s="57"/>
    </row>
    <row r="176" spans="2:11" ht="14.25" customHeight="1">
      <c r="B176" s="236"/>
      <c r="C176" s="305"/>
      <c r="D176" s="413" t="s">
        <v>5</v>
      </c>
      <c r="E176" s="413"/>
      <c r="F176" s="413" t="s">
        <v>6</v>
      </c>
      <c r="G176" s="413"/>
      <c r="H176" s="390" t="s">
        <v>7</v>
      </c>
      <c r="I176" s="391"/>
      <c r="K176" s="57"/>
    </row>
    <row r="177" spans="2:11" ht="12" customHeight="1">
      <c r="B177" s="273">
        <v>2</v>
      </c>
      <c r="C177" s="400">
        <v>23</v>
      </c>
      <c r="D177" s="414" t="s">
        <v>487</v>
      </c>
      <c r="E177" s="415"/>
      <c r="F177" s="414" t="s">
        <v>132</v>
      </c>
      <c r="G177" s="415"/>
      <c r="H177" s="386">
        <v>360</v>
      </c>
      <c r="I177" s="387"/>
      <c r="K177" s="57"/>
    </row>
    <row r="178" spans="2:11" ht="7.5" customHeight="1">
      <c r="B178" s="274"/>
      <c r="C178" s="401"/>
      <c r="D178" s="416"/>
      <c r="E178" s="417"/>
      <c r="F178" s="416"/>
      <c r="G178" s="417"/>
      <c r="H178" s="394"/>
      <c r="I178" s="395"/>
      <c r="K178" s="57"/>
    </row>
    <row r="179" spans="2:11" ht="15" customHeight="1">
      <c r="B179" s="273">
        <v>7</v>
      </c>
      <c r="C179" s="400" t="s">
        <v>133</v>
      </c>
      <c r="D179" s="416"/>
      <c r="E179" s="417"/>
      <c r="F179" s="416"/>
      <c r="G179" s="417"/>
      <c r="H179" s="394"/>
      <c r="I179" s="395"/>
      <c r="K179" s="57"/>
    </row>
    <row r="180" spans="2:11" ht="10.5" customHeight="1">
      <c r="B180" s="274"/>
      <c r="C180" s="401"/>
      <c r="D180" s="416"/>
      <c r="E180" s="417"/>
      <c r="F180" s="416"/>
      <c r="G180" s="417"/>
      <c r="H180" s="394"/>
      <c r="I180" s="395"/>
      <c r="K180" s="57"/>
    </row>
    <row r="181" spans="2:11" ht="20.100000000000001" customHeight="1">
      <c r="B181" s="273">
        <v>8</v>
      </c>
      <c r="C181" s="400" t="s">
        <v>134</v>
      </c>
      <c r="D181" s="416"/>
      <c r="E181" s="417"/>
      <c r="F181" s="416"/>
      <c r="G181" s="417"/>
      <c r="H181" s="394"/>
      <c r="I181" s="395"/>
    </row>
    <row r="182" spans="2:11" ht="26.25" customHeight="1">
      <c r="B182" s="274"/>
      <c r="C182" s="401"/>
      <c r="D182" s="416"/>
      <c r="E182" s="417"/>
      <c r="F182" s="416"/>
      <c r="G182" s="417"/>
      <c r="H182" s="394"/>
      <c r="I182" s="395"/>
    </row>
    <row r="183" spans="2:11" ht="22.5" customHeight="1">
      <c r="B183" s="273">
        <v>9</v>
      </c>
      <c r="C183" s="400" t="s">
        <v>135</v>
      </c>
      <c r="D183" s="416"/>
      <c r="E183" s="417"/>
      <c r="F183" s="416"/>
      <c r="G183" s="417"/>
      <c r="H183" s="394"/>
      <c r="I183" s="395"/>
    </row>
    <row r="184" spans="2:11" ht="29.25" customHeight="1" thickBot="1">
      <c r="B184" s="245"/>
      <c r="C184" s="420"/>
      <c r="D184" s="418"/>
      <c r="E184" s="419"/>
      <c r="F184" s="418"/>
      <c r="G184" s="419"/>
      <c r="H184" s="388"/>
      <c r="I184" s="389"/>
    </row>
    <row r="185" spans="2:11" ht="13.5" customHeight="1">
      <c r="B185" s="380" t="s">
        <v>517</v>
      </c>
      <c r="C185" s="381"/>
      <c r="D185" s="381"/>
      <c r="E185" s="381"/>
      <c r="F185" s="381"/>
      <c r="G185" s="381"/>
      <c r="H185" s="381"/>
      <c r="I185" s="382"/>
    </row>
    <row r="186" spans="2:11" ht="13.5" customHeight="1" thickBot="1">
      <c r="B186" s="383"/>
      <c r="C186" s="384"/>
      <c r="D186" s="384"/>
      <c r="E186" s="384"/>
      <c r="F186" s="384"/>
      <c r="G186" s="384"/>
      <c r="H186" s="384"/>
      <c r="I186" s="385"/>
    </row>
    <row r="187" spans="2:11" ht="13.5">
      <c r="B187" s="8"/>
      <c r="C187" s="8"/>
      <c r="D187" s="8"/>
      <c r="E187" s="8"/>
      <c r="F187" s="8"/>
      <c r="G187" s="8"/>
      <c r="H187" s="8"/>
      <c r="I187" s="8"/>
    </row>
    <row r="190" spans="2:11">
      <c r="H190" s="83" t="s">
        <v>467</v>
      </c>
    </row>
  </sheetData>
  <mergeCells count="357">
    <mergeCell ref="B1:I1"/>
    <mergeCell ref="B2:I2"/>
    <mergeCell ref="B4:I4"/>
    <mergeCell ref="C6:C7"/>
    <mergeCell ref="D7:E7"/>
    <mergeCell ref="F7:G7"/>
    <mergeCell ref="H7:I7"/>
    <mergeCell ref="D6:I6"/>
    <mergeCell ref="B31:B32"/>
    <mergeCell ref="C31:C32"/>
    <mergeCell ref="D31:E34"/>
    <mergeCell ref="F31:G34"/>
    <mergeCell ref="B33:B34"/>
    <mergeCell ref="C33:C34"/>
    <mergeCell ref="C65:C66"/>
    <mergeCell ref="D65:I65"/>
    <mergeCell ref="D18:E21"/>
    <mergeCell ref="F18:G21"/>
    <mergeCell ref="H18:I21"/>
    <mergeCell ref="C16:C17"/>
    <mergeCell ref="D16:I16"/>
    <mergeCell ref="D17:E17"/>
    <mergeCell ref="F17:G17"/>
    <mergeCell ref="H17:I17"/>
    <mergeCell ref="D66:E66"/>
    <mergeCell ref="F66:G66"/>
    <mergeCell ref="H66:I66"/>
    <mergeCell ref="D54:I54"/>
    <mergeCell ref="H55:I55"/>
    <mergeCell ref="H31:I34"/>
    <mergeCell ref="C38:C39"/>
    <mergeCell ref="C20:C21"/>
    <mergeCell ref="C24:C25"/>
    <mergeCell ref="D24:I24"/>
    <mergeCell ref="D25:E25"/>
    <mergeCell ref="F25:G25"/>
    <mergeCell ref="H25:I25"/>
    <mergeCell ref="B22:I22"/>
    <mergeCell ref="C8:C9"/>
    <mergeCell ref="C11:C12"/>
    <mergeCell ref="D11:I11"/>
    <mergeCell ref="D12:E12"/>
    <mergeCell ref="F12:G12"/>
    <mergeCell ref="H12:I12"/>
    <mergeCell ref="D8:E9"/>
    <mergeCell ref="F8:G9"/>
    <mergeCell ref="H8:I9"/>
    <mergeCell ref="B13:B14"/>
    <mergeCell ref="C13:C14"/>
    <mergeCell ref="D13:E14"/>
    <mergeCell ref="F13:G14"/>
    <mergeCell ref="H13:I14"/>
    <mergeCell ref="C26:C27"/>
    <mergeCell ref="D26:E27"/>
    <mergeCell ref="F26:G27"/>
    <mergeCell ref="H26:I27"/>
    <mergeCell ref="C29:C30"/>
    <mergeCell ref="D29:I29"/>
    <mergeCell ref="D30:E30"/>
    <mergeCell ref="F30:G30"/>
    <mergeCell ref="H30:I30"/>
    <mergeCell ref="B60:B61"/>
    <mergeCell ref="C54:C55"/>
    <mergeCell ref="D36:I36"/>
    <mergeCell ref="D37:E37"/>
    <mergeCell ref="F37:G37"/>
    <mergeCell ref="H37:I37"/>
    <mergeCell ref="B38:B39"/>
    <mergeCell ref="D38:E39"/>
    <mergeCell ref="F38:G39"/>
    <mergeCell ref="H38:I39"/>
    <mergeCell ref="C36:C37"/>
    <mergeCell ref="C67:C68"/>
    <mergeCell ref="D67:E68"/>
    <mergeCell ref="F67:G68"/>
    <mergeCell ref="H67:I68"/>
    <mergeCell ref="C70:C71"/>
    <mergeCell ref="D70:I70"/>
    <mergeCell ref="D71:E71"/>
    <mergeCell ref="F71:G71"/>
    <mergeCell ref="H71:I71"/>
    <mergeCell ref="B74:B75"/>
    <mergeCell ref="C78:C79"/>
    <mergeCell ref="D78:I78"/>
    <mergeCell ref="D79:E79"/>
    <mergeCell ref="F79:G79"/>
    <mergeCell ref="H79:I79"/>
    <mergeCell ref="C74:C75"/>
    <mergeCell ref="B77:I77"/>
    <mergeCell ref="B76:I76"/>
    <mergeCell ref="B80:B81"/>
    <mergeCell ref="C80:C81"/>
    <mergeCell ref="D80:E81"/>
    <mergeCell ref="F80:G81"/>
    <mergeCell ref="H80:I81"/>
    <mergeCell ref="C83:C84"/>
    <mergeCell ref="D83:I83"/>
    <mergeCell ref="D84:E84"/>
    <mergeCell ref="F84:G84"/>
    <mergeCell ref="H84:I84"/>
    <mergeCell ref="B90:B91"/>
    <mergeCell ref="C90:C91"/>
    <mergeCell ref="D90:E91"/>
    <mergeCell ref="F90:G91"/>
    <mergeCell ref="H90:I91"/>
    <mergeCell ref="D94:E94"/>
    <mergeCell ref="F94:G94"/>
    <mergeCell ref="H94:I94"/>
    <mergeCell ref="B85:B86"/>
    <mergeCell ref="C85:C86"/>
    <mergeCell ref="D85:E86"/>
    <mergeCell ref="F85:G86"/>
    <mergeCell ref="H85:I86"/>
    <mergeCell ref="C88:C89"/>
    <mergeCell ref="D88:I88"/>
    <mergeCell ref="D89:E89"/>
    <mergeCell ref="F89:G89"/>
    <mergeCell ref="H89:I89"/>
    <mergeCell ref="B95:B96"/>
    <mergeCell ref="C95:C96"/>
    <mergeCell ref="D95:E96"/>
    <mergeCell ref="F95:G96"/>
    <mergeCell ref="H95:I96"/>
    <mergeCell ref="C98:C99"/>
    <mergeCell ref="D98:I98"/>
    <mergeCell ref="D99:E99"/>
    <mergeCell ref="F99:G99"/>
    <mergeCell ref="H99:I99"/>
    <mergeCell ref="H148:I148"/>
    <mergeCell ref="C134:C135"/>
    <mergeCell ref="D134:I134"/>
    <mergeCell ref="D135:E135"/>
    <mergeCell ref="F135:G135"/>
    <mergeCell ref="H135:I135"/>
    <mergeCell ref="B142:I142"/>
    <mergeCell ref="B136:B137"/>
    <mergeCell ref="C121:C122"/>
    <mergeCell ref="D121:E122"/>
    <mergeCell ref="F121:G122"/>
    <mergeCell ref="H121:I122"/>
    <mergeCell ref="H126:I126"/>
    <mergeCell ref="B140:B141"/>
    <mergeCell ref="C140:C141"/>
    <mergeCell ref="C147:C148"/>
    <mergeCell ref="B67:B68"/>
    <mergeCell ref="B131:B132"/>
    <mergeCell ref="C131:C132"/>
    <mergeCell ref="B121:B122"/>
    <mergeCell ref="D148:E148"/>
    <mergeCell ref="F148:G148"/>
    <mergeCell ref="B115:B116"/>
    <mergeCell ref="C115:C116"/>
    <mergeCell ref="D115:E116"/>
    <mergeCell ref="F115:G116"/>
    <mergeCell ref="C119:C120"/>
    <mergeCell ref="D119:I119"/>
    <mergeCell ref="D120:E120"/>
    <mergeCell ref="F120:G120"/>
    <mergeCell ref="H120:I120"/>
    <mergeCell ref="B110:B111"/>
    <mergeCell ref="C110:C111"/>
    <mergeCell ref="D110:E111"/>
    <mergeCell ref="F110:G111"/>
    <mergeCell ref="H110:I111"/>
    <mergeCell ref="C113:C114"/>
    <mergeCell ref="B5:I5"/>
    <mergeCell ref="B23:I23"/>
    <mergeCell ref="B53:I53"/>
    <mergeCell ref="B43:B44"/>
    <mergeCell ref="C43:C44"/>
    <mergeCell ref="B56:B57"/>
    <mergeCell ref="C56:C57"/>
    <mergeCell ref="D56:E63"/>
    <mergeCell ref="F56:G63"/>
    <mergeCell ref="H56:I63"/>
    <mergeCell ref="B45:B46"/>
    <mergeCell ref="C45:C46"/>
    <mergeCell ref="C60:C61"/>
    <mergeCell ref="D55:E55"/>
    <mergeCell ref="F55:G55"/>
    <mergeCell ref="C18:C19"/>
    <mergeCell ref="D41:I41"/>
    <mergeCell ref="D42:E42"/>
    <mergeCell ref="F42:G42"/>
    <mergeCell ref="H42:I42"/>
    <mergeCell ref="B62:B63"/>
    <mergeCell ref="C62:C63"/>
    <mergeCell ref="B58:B59"/>
    <mergeCell ref="C58:C59"/>
    <mergeCell ref="B72:B73"/>
    <mergeCell ref="C72:C73"/>
    <mergeCell ref="D72:E75"/>
    <mergeCell ref="F72:G75"/>
    <mergeCell ref="H72:I75"/>
    <mergeCell ref="C125:C126"/>
    <mergeCell ref="D125:I125"/>
    <mergeCell ref="D126:E126"/>
    <mergeCell ref="F126:G126"/>
    <mergeCell ref="H115:I116"/>
    <mergeCell ref="D113:I113"/>
    <mergeCell ref="D114:E114"/>
    <mergeCell ref="F114:G114"/>
    <mergeCell ref="H114:I114"/>
    <mergeCell ref="B100:B101"/>
    <mergeCell ref="C100:C101"/>
    <mergeCell ref="D100:E101"/>
    <mergeCell ref="F100:G101"/>
    <mergeCell ref="H100:I101"/>
    <mergeCell ref="C108:C109"/>
    <mergeCell ref="D108:I108"/>
    <mergeCell ref="D109:E109"/>
    <mergeCell ref="F109:G109"/>
    <mergeCell ref="H109:I109"/>
    <mergeCell ref="B35:I35"/>
    <mergeCell ref="B40:I40"/>
    <mergeCell ref="D170:I170"/>
    <mergeCell ref="D171:E171"/>
    <mergeCell ref="F171:G171"/>
    <mergeCell ref="D177:E184"/>
    <mergeCell ref="F177:G184"/>
    <mergeCell ref="C183:C184"/>
    <mergeCell ref="D163:I163"/>
    <mergeCell ref="D164:E164"/>
    <mergeCell ref="F164:G164"/>
    <mergeCell ref="B167:B168"/>
    <mergeCell ref="C167:C168"/>
    <mergeCell ref="C175:C176"/>
    <mergeCell ref="D175:I175"/>
    <mergeCell ref="D176:E176"/>
    <mergeCell ref="F176:G176"/>
    <mergeCell ref="C170:C171"/>
    <mergeCell ref="C136:C137"/>
    <mergeCell ref="D136:E141"/>
    <mergeCell ref="F136:G141"/>
    <mergeCell ref="B138:B139"/>
    <mergeCell ref="C138:C139"/>
    <mergeCell ref="B172:B173"/>
    <mergeCell ref="H177:I184"/>
    <mergeCell ref="B183:B184"/>
    <mergeCell ref="H176:I176"/>
    <mergeCell ref="B177:B178"/>
    <mergeCell ref="C177:C178"/>
    <mergeCell ref="B92:I92"/>
    <mergeCell ref="B181:B182"/>
    <mergeCell ref="C181:C182"/>
    <mergeCell ref="B179:B180"/>
    <mergeCell ref="C179:C180"/>
    <mergeCell ref="C172:C173"/>
    <mergeCell ref="D172:E173"/>
    <mergeCell ref="F172:G173"/>
    <mergeCell ref="C163:C164"/>
    <mergeCell ref="D157:E157"/>
    <mergeCell ref="F157:G157"/>
    <mergeCell ref="F158:G161"/>
    <mergeCell ref="B127:B128"/>
    <mergeCell ref="C127:C128"/>
    <mergeCell ref="B129:B130"/>
    <mergeCell ref="C129:C130"/>
    <mergeCell ref="D127:E132"/>
    <mergeCell ref="F127:G132"/>
    <mergeCell ref="D147:I147"/>
    <mergeCell ref="B36:B37"/>
    <mergeCell ref="B41:B42"/>
    <mergeCell ref="B18:B19"/>
    <mergeCell ref="B26:B27"/>
    <mergeCell ref="B20:B21"/>
    <mergeCell ref="B8:B9"/>
    <mergeCell ref="B97:I97"/>
    <mergeCell ref="B165:B166"/>
    <mergeCell ref="C165:C166"/>
    <mergeCell ref="D165:E168"/>
    <mergeCell ref="B49:I49"/>
    <mergeCell ref="B50:I50"/>
    <mergeCell ref="B52:I52"/>
    <mergeCell ref="B51:I51"/>
    <mergeCell ref="B54:B55"/>
    <mergeCell ref="B65:B66"/>
    <mergeCell ref="D43:E46"/>
    <mergeCell ref="F43:G46"/>
    <mergeCell ref="H43:I46"/>
    <mergeCell ref="C41:C42"/>
    <mergeCell ref="B48:I48"/>
    <mergeCell ref="B10:I10"/>
    <mergeCell ref="B15:I15"/>
    <mergeCell ref="B28:I28"/>
    <mergeCell ref="B158:B159"/>
    <mergeCell ref="C158:C159"/>
    <mergeCell ref="B155:I155"/>
    <mergeCell ref="B169:I169"/>
    <mergeCell ref="B174:I174"/>
    <mergeCell ref="F165:G168"/>
    <mergeCell ref="B98:B99"/>
    <mergeCell ref="B108:B109"/>
    <mergeCell ref="B113:B114"/>
    <mergeCell ref="B119:B120"/>
    <mergeCell ref="B125:B126"/>
    <mergeCell ref="B134:B135"/>
    <mergeCell ref="B133:I133"/>
    <mergeCell ref="B107:I107"/>
    <mergeCell ref="B118:I118"/>
    <mergeCell ref="B124:I124"/>
    <mergeCell ref="H127:I132"/>
    <mergeCell ref="B160:B161"/>
    <mergeCell ref="C160:C161"/>
    <mergeCell ref="D158:E161"/>
    <mergeCell ref="C156:C157"/>
    <mergeCell ref="D156:I156"/>
    <mergeCell ref="B153:B154"/>
    <mergeCell ref="C153:C154"/>
    <mergeCell ref="B3:I3"/>
    <mergeCell ref="B24:B25"/>
    <mergeCell ref="H136:I141"/>
    <mergeCell ref="B123:I123"/>
    <mergeCell ref="B117:I117"/>
    <mergeCell ref="B112:I112"/>
    <mergeCell ref="B103:I103"/>
    <mergeCell ref="B104:I104"/>
    <mergeCell ref="B105:I105"/>
    <mergeCell ref="B106:I106"/>
    <mergeCell ref="B70:B71"/>
    <mergeCell ref="B78:B79"/>
    <mergeCell ref="B83:B84"/>
    <mergeCell ref="B93:B94"/>
    <mergeCell ref="B64:I64"/>
    <mergeCell ref="B69:I69"/>
    <mergeCell ref="B82:I82"/>
    <mergeCell ref="B87:I87"/>
    <mergeCell ref="C93:C94"/>
    <mergeCell ref="D93:I93"/>
    <mergeCell ref="B6:B7"/>
    <mergeCell ref="B11:B12"/>
    <mergeCell ref="B16:B17"/>
    <mergeCell ref="B29:B30"/>
    <mergeCell ref="B162:I162"/>
    <mergeCell ref="B143:I143"/>
    <mergeCell ref="B144:I144"/>
    <mergeCell ref="B145:I145"/>
    <mergeCell ref="B146:I146"/>
    <mergeCell ref="B185:I186"/>
    <mergeCell ref="H172:I173"/>
    <mergeCell ref="H171:I171"/>
    <mergeCell ref="H164:I164"/>
    <mergeCell ref="H158:I161"/>
    <mergeCell ref="H157:I157"/>
    <mergeCell ref="H149:I154"/>
    <mergeCell ref="B147:B148"/>
    <mergeCell ref="B156:B157"/>
    <mergeCell ref="B163:B164"/>
    <mergeCell ref="B170:B171"/>
    <mergeCell ref="H165:I168"/>
    <mergeCell ref="B149:B150"/>
    <mergeCell ref="C149:C150"/>
    <mergeCell ref="D149:E154"/>
    <mergeCell ref="B175:B176"/>
    <mergeCell ref="F149:G154"/>
    <mergeCell ref="B151:B152"/>
    <mergeCell ref="C151:C152"/>
  </mergeCells>
  <phoneticPr fontId="3" type="noConversion"/>
  <pageMargins left="0.74803149606299213" right="0.70866141732283472" top="0.70866141732283472" bottom="0.70866141732283472" header="0.11811023622047245" footer="0"/>
  <pageSetup scale="90" fitToHeight="0" orientation="portrait" horizontalDpi="300" verticalDpi="300" r:id="rId1"/>
  <headerFooter alignWithMargins="0"/>
  <rowBreaks count="3" manualBreakCount="3">
    <brk id="46" max="8" man="1"/>
    <brk id="101" max="8" man="1"/>
    <brk id="14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L119"/>
  <sheetViews>
    <sheetView view="pageBreakPreview" topLeftCell="A73" zoomScaleSheetLayoutView="100" workbookViewId="0">
      <selection activeCell="E104" sqref="E104:G104"/>
    </sheetView>
  </sheetViews>
  <sheetFormatPr baseColWidth="10" defaultRowHeight="12.75"/>
  <cols>
    <col min="1" max="1" width="6.7109375" customWidth="1"/>
    <col min="2" max="3" width="7.85546875" customWidth="1"/>
    <col min="4" max="4" width="8.140625" customWidth="1"/>
    <col min="5" max="5" width="15.140625" customWidth="1"/>
    <col min="6" max="6" width="21.42578125" customWidth="1"/>
    <col min="7" max="7" width="13.5703125" style="115" customWidth="1"/>
    <col min="8" max="8" width="16.85546875" customWidth="1"/>
  </cols>
  <sheetData>
    <row r="1" spans="1:10" ht="18" customHeight="1">
      <c r="A1" s="441" t="s">
        <v>472</v>
      </c>
      <c r="B1" s="441"/>
      <c r="C1" s="441"/>
      <c r="D1" s="441"/>
      <c r="E1" s="441"/>
      <c r="F1" s="441"/>
      <c r="G1" s="441"/>
      <c r="H1" s="441"/>
    </row>
    <row r="2" spans="1:10" ht="21.75" customHeight="1">
      <c r="A2" s="442" t="s">
        <v>515</v>
      </c>
      <c r="B2" s="442"/>
      <c r="C2" s="442"/>
      <c r="D2" s="442"/>
      <c r="E2" s="442"/>
      <c r="F2" s="442"/>
      <c r="G2" s="442"/>
      <c r="H2" s="442"/>
    </row>
    <row r="3" spans="1:10">
      <c r="A3" s="443" t="s">
        <v>8</v>
      </c>
      <c r="B3" s="443" t="s">
        <v>35</v>
      </c>
      <c r="C3" s="443" t="s">
        <v>448</v>
      </c>
      <c r="D3" s="443" t="s">
        <v>9</v>
      </c>
      <c r="E3" s="121"/>
      <c r="F3" s="116"/>
      <c r="G3" s="116"/>
      <c r="H3" s="117"/>
    </row>
    <row r="4" spans="1:10">
      <c r="A4" s="443"/>
      <c r="B4" s="443"/>
      <c r="C4" s="443"/>
      <c r="D4" s="443"/>
      <c r="E4" s="459" t="s">
        <v>449</v>
      </c>
      <c r="F4" s="460"/>
      <c r="G4" s="460"/>
      <c r="H4" s="461"/>
    </row>
    <row r="5" spans="1:10">
      <c r="A5" s="443"/>
      <c r="B5" s="443"/>
      <c r="C5" s="443"/>
      <c r="D5" s="443"/>
      <c r="E5" s="459" t="s">
        <v>36</v>
      </c>
      <c r="F5" s="460"/>
      <c r="G5" s="460"/>
      <c r="H5" s="461"/>
    </row>
    <row r="6" spans="1:10">
      <c r="A6" s="443"/>
      <c r="B6" s="443"/>
      <c r="C6" s="443"/>
      <c r="D6" s="443"/>
      <c r="E6" s="459"/>
      <c r="F6" s="460"/>
      <c r="G6" s="460"/>
      <c r="H6" s="461"/>
    </row>
    <row r="7" spans="1:10">
      <c r="A7" s="443"/>
      <c r="B7" s="443"/>
      <c r="C7" s="443" t="s">
        <v>9</v>
      </c>
      <c r="D7" s="443" t="s">
        <v>10</v>
      </c>
      <c r="E7" s="122"/>
      <c r="F7" s="118"/>
      <c r="G7" s="118"/>
      <c r="H7" s="119"/>
    </row>
    <row r="8" spans="1:10" ht="18" customHeight="1">
      <c r="A8" s="462" t="s">
        <v>11</v>
      </c>
      <c r="B8" s="463"/>
      <c r="C8" s="463"/>
      <c r="D8" s="463"/>
      <c r="E8" s="464" t="s">
        <v>450</v>
      </c>
      <c r="F8" s="465"/>
      <c r="G8" s="112" t="s">
        <v>9</v>
      </c>
      <c r="H8" s="120" t="s">
        <v>489</v>
      </c>
    </row>
    <row r="9" spans="1:10" ht="13.5">
      <c r="A9" s="30">
        <v>2</v>
      </c>
      <c r="B9" s="30">
        <v>1</v>
      </c>
      <c r="C9" s="30">
        <v>1</v>
      </c>
      <c r="D9" s="30">
        <v>1</v>
      </c>
      <c r="E9" s="113" t="s">
        <v>12</v>
      </c>
      <c r="F9" s="113" t="s">
        <v>326</v>
      </c>
      <c r="G9" s="113" t="s">
        <v>37</v>
      </c>
      <c r="H9" s="185">
        <v>1765.452</v>
      </c>
      <c r="J9" s="57"/>
    </row>
    <row r="10" spans="1:10" ht="13.5">
      <c r="A10" s="30">
        <v>2</v>
      </c>
      <c r="B10" s="30">
        <v>1</v>
      </c>
      <c r="C10" s="30">
        <v>1</v>
      </c>
      <c r="D10" s="30">
        <v>2</v>
      </c>
      <c r="E10" s="113" t="s">
        <v>12</v>
      </c>
      <c r="F10" s="113" t="s">
        <v>326</v>
      </c>
      <c r="G10" s="113" t="s">
        <v>38</v>
      </c>
      <c r="H10" s="185">
        <v>1564.74</v>
      </c>
      <c r="J10" s="57"/>
    </row>
    <row r="11" spans="1:10" ht="13.5">
      <c r="A11" s="30">
        <v>2</v>
      </c>
      <c r="B11" s="30">
        <v>1</v>
      </c>
      <c r="C11" s="30">
        <v>1</v>
      </c>
      <c r="D11" s="30">
        <v>3</v>
      </c>
      <c r="E11" s="113" t="s">
        <v>12</v>
      </c>
      <c r="F11" s="113" t="s">
        <v>326</v>
      </c>
      <c r="G11" s="113" t="s">
        <v>39</v>
      </c>
      <c r="H11" s="185">
        <v>1364.2199999999998</v>
      </c>
      <c r="J11" s="57"/>
    </row>
    <row r="12" spans="1:10" ht="13.5">
      <c r="A12" s="30">
        <v>2</v>
      </c>
      <c r="B12" s="30">
        <v>1</v>
      </c>
      <c r="C12" s="30">
        <v>1</v>
      </c>
      <c r="D12" s="30">
        <v>4</v>
      </c>
      <c r="E12" s="113" t="s">
        <v>12</v>
      </c>
      <c r="F12" s="113" t="s">
        <v>327</v>
      </c>
      <c r="G12" s="113" t="s">
        <v>476</v>
      </c>
      <c r="H12" s="185">
        <v>840</v>
      </c>
      <c r="J12" s="57"/>
    </row>
    <row r="13" spans="1:10" ht="15" customHeight="1">
      <c r="A13" s="30">
        <v>2</v>
      </c>
      <c r="B13" s="30">
        <v>1</v>
      </c>
      <c r="C13" s="30">
        <v>1</v>
      </c>
      <c r="D13" s="30">
        <v>5</v>
      </c>
      <c r="E13" s="113" t="s">
        <v>12</v>
      </c>
      <c r="F13" s="113" t="s">
        <v>453</v>
      </c>
      <c r="G13" s="113" t="s">
        <v>476</v>
      </c>
      <c r="H13" s="185">
        <v>240</v>
      </c>
      <c r="J13" s="57"/>
    </row>
    <row r="14" spans="1:10" ht="13.5">
      <c r="A14" s="314"/>
      <c r="B14" s="314"/>
      <c r="C14" s="314"/>
      <c r="D14" s="314"/>
      <c r="E14" s="314"/>
      <c r="F14" s="314"/>
      <c r="G14" s="314"/>
      <c r="H14" s="314"/>
      <c r="J14" s="57"/>
    </row>
    <row r="15" spans="1:10" ht="13.5">
      <c r="A15" s="30">
        <v>2</v>
      </c>
      <c r="B15" s="30">
        <v>1</v>
      </c>
      <c r="C15" s="30">
        <v>2</v>
      </c>
      <c r="D15" s="30">
        <v>1</v>
      </c>
      <c r="E15" s="113" t="s">
        <v>12</v>
      </c>
      <c r="F15" s="113" t="s">
        <v>451</v>
      </c>
      <c r="G15" s="113" t="s">
        <v>37</v>
      </c>
      <c r="H15" s="185">
        <v>2666.9760000000001</v>
      </c>
      <c r="J15" s="57"/>
    </row>
    <row r="16" spans="1:10" ht="13.5">
      <c r="A16" s="30">
        <v>2</v>
      </c>
      <c r="B16" s="30">
        <v>1</v>
      </c>
      <c r="C16" s="30">
        <v>2</v>
      </c>
      <c r="D16" s="30">
        <v>2</v>
      </c>
      <c r="E16" s="113" t="s">
        <v>12</v>
      </c>
      <c r="F16" s="113" t="s">
        <v>451</v>
      </c>
      <c r="G16" s="113" t="s">
        <v>38</v>
      </c>
      <c r="H16" s="185">
        <v>2303.172</v>
      </c>
      <c r="J16" s="57"/>
    </row>
    <row r="17" spans="1:10" ht="13.5">
      <c r="A17" s="30">
        <v>2</v>
      </c>
      <c r="B17" s="30">
        <v>1</v>
      </c>
      <c r="C17" s="30">
        <v>2</v>
      </c>
      <c r="D17" s="30">
        <v>3</v>
      </c>
      <c r="E17" s="113" t="s">
        <v>12</v>
      </c>
      <c r="F17" s="113" t="s">
        <v>451</v>
      </c>
      <c r="G17" s="113" t="s">
        <v>39</v>
      </c>
      <c r="H17" s="185">
        <v>2107.6439999999998</v>
      </c>
      <c r="J17" s="57"/>
    </row>
    <row r="18" spans="1:10" ht="27">
      <c r="A18" s="30">
        <v>2</v>
      </c>
      <c r="B18" s="30">
        <v>1</v>
      </c>
      <c r="C18" s="30">
        <v>2</v>
      </c>
      <c r="D18" s="30">
        <v>4</v>
      </c>
      <c r="E18" s="113" t="s">
        <v>12</v>
      </c>
      <c r="F18" s="175" t="s">
        <v>452</v>
      </c>
      <c r="G18" s="113" t="s">
        <v>476</v>
      </c>
      <c r="H18" s="185">
        <v>1080</v>
      </c>
      <c r="J18" s="57"/>
    </row>
    <row r="19" spans="1:10" ht="27">
      <c r="A19" s="30">
        <v>2</v>
      </c>
      <c r="B19" s="30">
        <v>1</v>
      </c>
      <c r="C19" s="30">
        <v>2</v>
      </c>
      <c r="D19" s="30">
        <v>5</v>
      </c>
      <c r="E19" s="113" t="s">
        <v>12</v>
      </c>
      <c r="F19" s="175" t="s">
        <v>454</v>
      </c>
      <c r="G19" s="113" t="s">
        <v>476</v>
      </c>
      <c r="H19" s="185">
        <v>360</v>
      </c>
      <c r="J19" s="57"/>
    </row>
    <row r="20" spans="1:10" ht="13.5">
      <c r="A20" s="444"/>
      <c r="B20" s="444"/>
      <c r="C20" s="444"/>
      <c r="D20" s="444"/>
      <c r="E20" s="444"/>
      <c r="F20" s="444"/>
      <c r="G20" s="444"/>
      <c r="H20" s="444"/>
      <c r="J20" s="57"/>
    </row>
    <row r="21" spans="1:10" ht="13.5">
      <c r="A21" s="39">
        <v>2</v>
      </c>
      <c r="B21" s="39">
        <v>1</v>
      </c>
      <c r="C21" s="39">
        <v>3</v>
      </c>
      <c r="D21" s="39">
        <v>1</v>
      </c>
      <c r="E21" s="85" t="s">
        <v>12</v>
      </c>
      <c r="F21" s="85" t="s">
        <v>13</v>
      </c>
      <c r="G21" s="113" t="s">
        <v>37</v>
      </c>
      <c r="H21" s="185">
        <v>4651.8959999999997</v>
      </c>
      <c r="J21" s="57"/>
    </row>
    <row r="22" spans="1:10" ht="13.5">
      <c r="A22" s="39">
        <v>2</v>
      </c>
      <c r="B22" s="39">
        <v>1</v>
      </c>
      <c r="C22" s="39">
        <v>3</v>
      </c>
      <c r="D22" s="39">
        <v>2</v>
      </c>
      <c r="E22" s="85" t="s">
        <v>12</v>
      </c>
      <c r="F22" s="85" t="s">
        <v>13</v>
      </c>
      <c r="G22" s="113" t="s">
        <v>38</v>
      </c>
      <c r="H22" s="185">
        <v>3891.48</v>
      </c>
      <c r="J22" s="57"/>
    </row>
    <row r="23" spans="1:10" ht="13.5">
      <c r="A23" s="39">
        <v>2</v>
      </c>
      <c r="B23" s="39">
        <v>1</v>
      </c>
      <c r="C23" s="39">
        <v>3</v>
      </c>
      <c r="D23" s="39">
        <v>3</v>
      </c>
      <c r="E23" s="85" t="s">
        <v>12</v>
      </c>
      <c r="F23" s="85" t="s">
        <v>13</v>
      </c>
      <c r="G23" s="113" t="s">
        <v>39</v>
      </c>
      <c r="H23" s="185">
        <v>3396.1439999999998</v>
      </c>
      <c r="J23" s="57"/>
    </row>
    <row r="24" spans="1:10" ht="13.5">
      <c r="A24" s="39">
        <v>2</v>
      </c>
      <c r="B24" s="39">
        <v>1</v>
      </c>
      <c r="C24" s="39">
        <v>3</v>
      </c>
      <c r="D24" s="39">
        <v>4</v>
      </c>
      <c r="E24" s="85" t="s">
        <v>12</v>
      </c>
      <c r="F24" s="85" t="s">
        <v>40</v>
      </c>
      <c r="G24" s="113" t="s">
        <v>476</v>
      </c>
      <c r="H24" s="185">
        <v>1560</v>
      </c>
      <c r="J24" s="57"/>
    </row>
    <row r="25" spans="1:10" ht="13.5">
      <c r="A25" s="39">
        <v>2</v>
      </c>
      <c r="B25" s="39">
        <v>1</v>
      </c>
      <c r="C25" s="39">
        <v>3</v>
      </c>
      <c r="D25" s="39">
        <v>5</v>
      </c>
      <c r="E25" s="85" t="s">
        <v>12</v>
      </c>
      <c r="F25" s="85" t="s">
        <v>455</v>
      </c>
      <c r="G25" s="113" t="s">
        <v>476</v>
      </c>
      <c r="H25" s="185">
        <v>600</v>
      </c>
      <c r="J25" s="57"/>
    </row>
    <row r="26" spans="1:10" ht="13.5">
      <c r="A26" s="444"/>
      <c r="B26" s="444"/>
      <c r="C26" s="444"/>
      <c r="D26" s="444"/>
      <c r="E26" s="444"/>
      <c r="F26" s="444"/>
      <c r="G26" s="444"/>
      <c r="H26" s="444"/>
      <c r="J26" s="57"/>
    </row>
    <row r="27" spans="1:10" ht="13.5">
      <c r="A27" s="39">
        <v>2</v>
      </c>
      <c r="B27" s="39">
        <v>1</v>
      </c>
      <c r="C27" s="39">
        <v>4</v>
      </c>
      <c r="D27" s="39">
        <v>1</v>
      </c>
      <c r="E27" s="85" t="s">
        <v>12</v>
      </c>
      <c r="F27" s="85" t="s">
        <v>14</v>
      </c>
      <c r="G27" s="113" t="s">
        <v>37</v>
      </c>
      <c r="H27" s="185">
        <v>6360.8160000000007</v>
      </c>
      <c r="J27" s="57"/>
    </row>
    <row r="28" spans="1:10" ht="13.5">
      <c r="A28" s="39">
        <v>2</v>
      </c>
      <c r="B28" s="39">
        <v>1</v>
      </c>
      <c r="C28" s="39">
        <v>4</v>
      </c>
      <c r="D28" s="39">
        <v>2</v>
      </c>
      <c r="E28" s="85" t="s">
        <v>12</v>
      </c>
      <c r="F28" s="85" t="s">
        <v>14</v>
      </c>
      <c r="G28" s="113" t="s">
        <v>38</v>
      </c>
      <c r="H28" s="185">
        <v>5914.7879999999996</v>
      </c>
      <c r="J28" s="57"/>
    </row>
    <row r="29" spans="1:10" ht="13.5">
      <c r="A29" s="39">
        <v>2</v>
      </c>
      <c r="B29" s="39">
        <v>1</v>
      </c>
      <c r="C29" s="39">
        <v>4</v>
      </c>
      <c r="D29" s="39">
        <v>3</v>
      </c>
      <c r="E29" s="85" t="s">
        <v>12</v>
      </c>
      <c r="F29" s="85" t="s">
        <v>14</v>
      </c>
      <c r="G29" s="113" t="s">
        <v>39</v>
      </c>
      <c r="H29" s="185">
        <v>5191.8240000000005</v>
      </c>
      <c r="J29" s="57"/>
    </row>
    <row r="30" spans="1:10" ht="13.5">
      <c r="A30" s="39">
        <v>2</v>
      </c>
      <c r="B30" s="39">
        <v>1</v>
      </c>
      <c r="C30" s="39">
        <v>4</v>
      </c>
      <c r="D30" s="39">
        <v>4</v>
      </c>
      <c r="E30" s="85" t="s">
        <v>12</v>
      </c>
      <c r="F30" s="85" t="s">
        <v>41</v>
      </c>
      <c r="G30" s="113" t="s">
        <v>476</v>
      </c>
      <c r="H30" s="185">
        <v>1680</v>
      </c>
      <c r="J30" s="57"/>
    </row>
    <row r="31" spans="1:10" ht="13.5">
      <c r="A31" s="39">
        <v>2</v>
      </c>
      <c r="B31" s="39">
        <v>1</v>
      </c>
      <c r="C31" s="39">
        <v>4</v>
      </c>
      <c r="D31" s="39">
        <v>5</v>
      </c>
      <c r="E31" s="85" t="s">
        <v>12</v>
      </c>
      <c r="F31" s="85" t="s">
        <v>456</v>
      </c>
      <c r="G31" s="113" t="s">
        <v>476</v>
      </c>
      <c r="H31" s="185">
        <v>960</v>
      </c>
      <c r="J31" s="57"/>
    </row>
    <row r="32" spans="1:10" ht="13.5">
      <c r="A32" s="444"/>
      <c r="B32" s="444"/>
      <c r="C32" s="444"/>
      <c r="D32" s="444"/>
      <c r="E32" s="444"/>
      <c r="F32" s="444"/>
      <c r="G32" s="444"/>
      <c r="H32" s="444"/>
      <c r="J32" s="57"/>
    </row>
    <row r="33" spans="1:10" ht="13.5">
      <c r="A33" s="39">
        <v>2</v>
      </c>
      <c r="B33" s="39">
        <v>1</v>
      </c>
      <c r="C33" s="39">
        <v>5</v>
      </c>
      <c r="D33" s="39">
        <v>1</v>
      </c>
      <c r="E33" s="85" t="s">
        <v>12</v>
      </c>
      <c r="F33" s="85" t="s">
        <v>15</v>
      </c>
      <c r="G33" s="113" t="s">
        <v>37</v>
      </c>
      <c r="H33" s="185">
        <v>9840.1320000000014</v>
      </c>
      <c r="J33" s="57"/>
    </row>
    <row r="34" spans="1:10" ht="13.5">
      <c r="A34" s="39">
        <v>2</v>
      </c>
      <c r="B34" s="39">
        <v>1</v>
      </c>
      <c r="C34" s="39">
        <v>5</v>
      </c>
      <c r="D34" s="39">
        <v>2</v>
      </c>
      <c r="E34" s="85" t="s">
        <v>12</v>
      </c>
      <c r="F34" s="85" t="s">
        <v>15</v>
      </c>
      <c r="G34" s="113" t="s">
        <v>38</v>
      </c>
      <c r="H34" s="185">
        <v>9155.94</v>
      </c>
      <c r="J34" s="57"/>
    </row>
    <row r="35" spans="1:10" ht="13.5">
      <c r="A35" s="39">
        <v>2</v>
      </c>
      <c r="B35" s="39">
        <v>1</v>
      </c>
      <c r="C35" s="39">
        <v>5</v>
      </c>
      <c r="D35" s="39">
        <v>3</v>
      </c>
      <c r="E35" s="85" t="s">
        <v>12</v>
      </c>
      <c r="F35" s="85" t="s">
        <v>15</v>
      </c>
      <c r="G35" s="113" t="s">
        <v>39</v>
      </c>
      <c r="H35" s="185">
        <v>7858.5360000000001</v>
      </c>
      <c r="J35" s="57"/>
    </row>
    <row r="36" spans="1:10" ht="13.5">
      <c r="A36" s="39">
        <v>2</v>
      </c>
      <c r="B36" s="39">
        <v>1</v>
      </c>
      <c r="C36" s="39">
        <v>5</v>
      </c>
      <c r="D36" s="39">
        <v>4</v>
      </c>
      <c r="E36" s="85" t="s">
        <v>12</v>
      </c>
      <c r="F36" s="85" t="s">
        <v>42</v>
      </c>
      <c r="G36" s="113" t="s">
        <v>476</v>
      </c>
      <c r="H36" s="185">
        <v>2280</v>
      </c>
      <c r="J36" s="57"/>
    </row>
    <row r="37" spans="1:10" ht="13.5">
      <c r="A37" s="39">
        <v>2</v>
      </c>
      <c r="B37" s="39">
        <v>1</v>
      </c>
      <c r="C37" s="39">
        <v>5</v>
      </c>
      <c r="D37" s="39">
        <v>5</v>
      </c>
      <c r="E37" s="85" t="s">
        <v>12</v>
      </c>
      <c r="F37" s="85" t="s">
        <v>457</v>
      </c>
      <c r="G37" s="113" t="s">
        <v>476</v>
      </c>
      <c r="H37" s="185">
        <v>1200</v>
      </c>
      <c r="J37" s="57"/>
    </row>
    <row r="38" spans="1:10" ht="13.5">
      <c r="A38" s="39"/>
      <c r="B38" s="39"/>
      <c r="C38" s="39"/>
      <c r="D38" s="39"/>
      <c r="E38" s="85"/>
      <c r="F38" s="85"/>
      <c r="G38" s="113"/>
      <c r="H38" s="82"/>
      <c r="J38" s="57"/>
    </row>
    <row r="39" spans="1:10" ht="13.5">
      <c r="A39" s="39">
        <v>2</v>
      </c>
      <c r="B39" s="39">
        <v>1</v>
      </c>
      <c r="C39" s="39">
        <v>6</v>
      </c>
      <c r="D39" s="39">
        <v>1</v>
      </c>
      <c r="E39" s="85" t="s">
        <v>12</v>
      </c>
      <c r="F39" s="85" t="s">
        <v>43</v>
      </c>
      <c r="G39" s="113" t="s">
        <v>37</v>
      </c>
      <c r="H39" s="185">
        <v>10200.132000000001</v>
      </c>
      <c r="J39" s="57"/>
    </row>
    <row r="40" spans="1:10" ht="13.5">
      <c r="A40" s="39">
        <v>2</v>
      </c>
      <c r="B40" s="39">
        <v>1</v>
      </c>
      <c r="C40" s="39">
        <v>6</v>
      </c>
      <c r="D40" s="39">
        <v>2</v>
      </c>
      <c r="E40" s="85" t="s">
        <v>12</v>
      </c>
      <c r="F40" s="85" t="s">
        <v>43</v>
      </c>
      <c r="G40" s="113" t="s">
        <v>38</v>
      </c>
      <c r="H40" s="185">
        <v>9515.94</v>
      </c>
      <c r="J40" s="57"/>
    </row>
    <row r="41" spans="1:10" ht="13.5">
      <c r="A41" s="39">
        <v>2</v>
      </c>
      <c r="B41" s="39">
        <v>1</v>
      </c>
      <c r="C41" s="39">
        <v>6</v>
      </c>
      <c r="D41" s="39">
        <v>3</v>
      </c>
      <c r="E41" s="85" t="s">
        <v>12</v>
      </c>
      <c r="F41" s="85" t="s">
        <v>43</v>
      </c>
      <c r="G41" s="113" t="s">
        <v>39</v>
      </c>
      <c r="H41" s="185">
        <v>8218.5360000000001</v>
      </c>
      <c r="J41" s="57"/>
    </row>
    <row r="42" spans="1:10" ht="13.5">
      <c r="A42" s="39">
        <v>2</v>
      </c>
      <c r="B42" s="39">
        <v>1</v>
      </c>
      <c r="C42" s="39">
        <v>6</v>
      </c>
      <c r="D42" s="39">
        <v>4</v>
      </c>
      <c r="E42" s="85" t="s">
        <v>12</v>
      </c>
      <c r="F42" s="85" t="s">
        <v>42</v>
      </c>
      <c r="G42" s="113" t="s">
        <v>476</v>
      </c>
      <c r="H42" s="185">
        <v>2640</v>
      </c>
      <c r="J42" s="57"/>
    </row>
    <row r="43" spans="1:10" ht="13.5">
      <c r="A43" s="39">
        <v>2</v>
      </c>
      <c r="B43" s="39">
        <v>1</v>
      </c>
      <c r="C43" s="39">
        <v>6</v>
      </c>
      <c r="D43" s="39">
        <v>5</v>
      </c>
      <c r="E43" s="85" t="s">
        <v>12</v>
      </c>
      <c r="F43" s="85" t="s">
        <v>457</v>
      </c>
      <c r="G43" s="113" t="s">
        <v>476</v>
      </c>
      <c r="H43" s="185">
        <v>1560</v>
      </c>
      <c r="J43" s="57"/>
    </row>
    <row r="44" spans="1:10" ht="13.5">
      <c r="A44" s="444"/>
      <c r="B44" s="444"/>
      <c r="C44" s="444"/>
      <c r="D44" s="444"/>
      <c r="E44" s="444"/>
      <c r="F44" s="444"/>
      <c r="G44" s="444"/>
      <c r="H44" s="444"/>
      <c r="J44" s="57"/>
    </row>
    <row r="45" spans="1:10" ht="13.5">
      <c r="A45" s="39">
        <v>2</v>
      </c>
      <c r="B45" s="39">
        <v>2</v>
      </c>
      <c r="C45" s="39">
        <v>1</v>
      </c>
      <c r="D45" s="39">
        <v>1</v>
      </c>
      <c r="E45" s="85" t="s">
        <v>16</v>
      </c>
      <c r="F45" s="85" t="s">
        <v>451</v>
      </c>
      <c r="G45" s="113" t="s">
        <v>37</v>
      </c>
      <c r="H45" s="185">
        <v>2823.0479999999998</v>
      </c>
      <c r="J45" s="57"/>
    </row>
    <row r="46" spans="1:10" ht="13.5">
      <c r="A46" s="39">
        <v>2</v>
      </c>
      <c r="B46" s="39">
        <v>2</v>
      </c>
      <c r="C46" s="39">
        <v>1</v>
      </c>
      <c r="D46" s="39">
        <v>2</v>
      </c>
      <c r="E46" s="85" t="s">
        <v>16</v>
      </c>
      <c r="F46" s="85" t="s">
        <v>451</v>
      </c>
      <c r="G46" s="113" t="s">
        <v>38</v>
      </c>
      <c r="H46" s="185">
        <v>2347.9680000000003</v>
      </c>
      <c r="J46" s="57"/>
    </row>
    <row r="47" spans="1:10" ht="13.5">
      <c r="A47" s="39">
        <v>2</v>
      </c>
      <c r="B47" s="39">
        <v>2</v>
      </c>
      <c r="C47" s="39">
        <v>1</v>
      </c>
      <c r="D47" s="39">
        <v>3</v>
      </c>
      <c r="E47" s="85" t="s">
        <v>16</v>
      </c>
      <c r="F47" s="85" t="s">
        <v>451</v>
      </c>
      <c r="G47" s="113" t="s">
        <v>39</v>
      </c>
      <c r="H47" s="185">
        <v>1872.876</v>
      </c>
      <c r="J47" s="57"/>
    </row>
    <row r="48" spans="1:10" ht="13.5">
      <c r="A48" s="444"/>
      <c r="B48" s="444"/>
      <c r="C48" s="444"/>
      <c r="D48" s="444"/>
      <c r="E48" s="444"/>
      <c r="F48" s="444"/>
      <c r="G48" s="444"/>
      <c r="H48" s="444"/>
      <c r="J48" s="57"/>
    </row>
    <row r="49" spans="1:10" ht="13.5">
      <c r="A49" s="39">
        <v>2</v>
      </c>
      <c r="B49" s="39">
        <v>2</v>
      </c>
      <c r="C49" s="39">
        <v>2</v>
      </c>
      <c r="D49" s="39">
        <v>1</v>
      </c>
      <c r="E49" s="85" t="s">
        <v>16</v>
      </c>
      <c r="F49" s="85" t="s">
        <v>17</v>
      </c>
      <c r="G49" s="113" t="s">
        <v>37</v>
      </c>
      <c r="H49" s="185">
        <v>3763.9679999999998</v>
      </c>
      <c r="J49" s="57"/>
    </row>
    <row r="50" spans="1:10" ht="13.5">
      <c r="A50" s="39">
        <v>2</v>
      </c>
      <c r="B50" s="39">
        <v>2</v>
      </c>
      <c r="C50" s="39">
        <v>2</v>
      </c>
      <c r="D50" s="39">
        <v>2</v>
      </c>
      <c r="E50" s="85" t="s">
        <v>16</v>
      </c>
      <c r="F50" s="85" t="s">
        <v>17</v>
      </c>
      <c r="G50" s="113" t="s">
        <v>38</v>
      </c>
      <c r="H50" s="185">
        <v>2942.1120000000001</v>
      </c>
      <c r="J50" s="57"/>
    </row>
    <row r="51" spans="1:10" ht="13.5">
      <c r="A51" s="39">
        <v>2</v>
      </c>
      <c r="B51" s="39">
        <v>2</v>
      </c>
      <c r="C51" s="39">
        <v>2</v>
      </c>
      <c r="D51" s="39">
        <v>3</v>
      </c>
      <c r="E51" s="85" t="s">
        <v>16</v>
      </c>
      <c r="F51" s="85" t="s">
        <v>17</v>
      </c>
      <c r="G51" s="113" t="s">
        <v>39</v>
      </c>
      <c r="H51" s="185">
        <v>2823.0600000000004</v>
      </c>
      <c r="J51" s="57"/>
    </row>
    <row r="52" spans="1:10" ht="13.5">
      <c r="A52" s="444"/>
      <c r="B52" s="444"/>
      <c r="C52" s="444"/>
      <c r="D52" s="444"/>
      <c r="E52" s="444"/>
      <c r="F52" s="444"/>
      <c r="G52" s="444"/>
      <c r="H52" s="444"/>
      <c r="J52" s="57"/>
    </row>
    <row r="53" spans="1:10" ht="13.5">
      <c r="A53" s="39">
        <v>2</v>
      </c>
      <c r="B53" s="39">
        <v>2</v>
      </c>
      <c r="C53" s="39">
        <v>3</v>
      </c>
      <c r="D53" s="39">
        <v>1</v>
      </c>
      <c r="E53" s="85" t="s">
        <v>16</v>
      </c>
      <c r="F53" s="85" t="s">
        <v>14</v>
      </c>
      <c r="G53" s="113" t="s">
        <v>37</v>
      </c>
      <c r="H53" s="185">
        <v>6077.76</v>
      </c>
      <c r="J53" s="57"/>
    </row>
    <row r="54" spans="1:10" ht="13.5">
      <c r="A54" s="39">
        <v>2</v>
      </c>
      <c r="B54" s="39">
        <v>2</v>
      </c>
      <c r="C54" s="39">
        <v>3</v>
      </c>
      <c r="D54" s="39">
        <v>2</v>
      </c>
      <c r="E54" s="85" t="s">
        <v>16</v>
      </c>
      <c r="F54" s="85" t="s">
        <v>14</v>
      </c>
      <c r="G54" s="113" t="s">
        <v>38</v>
      </c>
      <c r="H54" s="185">
        <v>5365.7279999999992</v>
      </c>
      <c r="J54" s="57"/>
    </row>
    <row r="55" spans="1:10" ht="13.5">
      <c r="A55" s="39">
        <v>2</v>
      </c>
      <c r="B55" s="39">
        <v>2</v>
      </c>
      <c r="C55" s="39">
        <v>3</v>
      </c>
      <c r="D55" s="39">
        <v>3</v>
      </c>
      <c r="E55" s="85" t="s">
        <v>16</v>
      </c>
      <c r="F55" s="85" t="s">
        <v>14</v>
      </c>
      <c r="G55" s="113" t="s">
        <v>39</v>
      </c>
      <c r="H55" s="185">
        <v>4630.692</v>
      </c>
      <c r="J55" s="57"/>
    </row>
    <row r="56" spans="1:10" s="1" customFormat="1" ht="13.5">
      <c r="A56" s="458"/>
      <c r="B56" s="458"/>
      <c r="C56" s="458"/>
      <c r="D56" s="458"/>
      <c r="E56" s="458"/>
      <c r="F56" s="458"/>
      <c r="G56" s="458"/>
      <c r="H56" s="458"/>
      <c r="J56" s="174"/>
    </row>
    <row r="57" spans="1:10" s="1" customFormat="1">
      <c r="A57" s="441" t="s">
        <v>472</v>
      </c>
      <c r="B57" s="441"/>
      <c r="C57" s="441"/>
      <c r="D57" s="441"/>
      <c r="E57" s="441"/>
      <c r="F57" s="441"/>
      <c r="G57" s="441"/>
      <c r="H57" s="441"/>
      <c r="J57" s="174"/>
    </row>
    <row r="58" spans="1:10" s="1" customFormat="1">
      <c r="A58" s="442" t="s">
        <v>515</v>
      </c>
      <c r="B58" s="442"/>
      <c r="C58" s="442"/>
      <c r="D58" s="442"/>
      <c r="E58" s="442"/>
      <c r="F58" s="442"/>
      <c r="G58" s="442"/>
      <c r="H58" s="442"/>
      <c r="J58" s="174"/>
    </row>
    <row r="59" spans="1:10" s="1" customFormat="1">
      <c r="A59" s="443" t="s">
        <v>8</v>
      </c>
      <c r="B59" s="443" t="s">
        <v>35</v>
      </c>
      <c r="C59" s="443" t="s">
        <v>448</v>
      </c>
      <c r="D59" s="443" t="s">
        <v>9</v>
      </c>
      <c r="E59" s="121"/>
      <c r="F59" s="116"/>
      <c r="G59" s="116"/>
      <c r="H59" s="117"/>
      <c r="J59" s="174"/>
    </row>
    <row r="60" spans="1:10" s="1" customFormat="1">
      <c r="A60" s="443"/>
      <c r="B60" s="443"/>
      <c r="C60" s="443"/>
      <c r="D60" s="443"/>
      <c r="E60" s="459" t="s">
        <v>449</v>
      </c>
      <c r="F60" s="460"/>
      <c r="G60" s="460"/>
      <c r="H60" s="461"/>
      <c r="J60" s="174"/>
    </row>
    <row r="61" spans="1:10" s="1" customFormat="1">
      <c r="A61" s="443"/>
      <c r="B61" s="443"/>
      <c r="C61" s="443"/>
      <c r="D61" s="443"/>
      <c r="E61" s="459" t="s">
        <v>36</v>
      </c>
      <c r="F61" s="460"/>
      <c r="G61" s="460"/>
      <c r="H61" s="461"/>
      <c r="J61" s="174"/>
    </row>
    <row r="62" spans="1:10" s="1" customFormat="1">
      <c r="A62" s="443"/>
      <c r="B62" s="443"/>
      <c r="C62" s="443"/>
      <c r="D62" s="443"/>
      <c r="E62" s="459"/>
      <c r="F62" s="460"/>
      <c r="G62" s="460"/>
      <c r="H62" s="461"/>
      <c r="J62" s="174"/>
    </row>
    <row r="63" spans="1:10" s="1" customFormat="1">
      <c r="A63" s="443"/>
      <c r="B63" s="443"/>
      <c r="C63" s="443" t="s">
        <v>9</v>
      </c>
      <c r="D63" s="443" t="s">
        <v>10</v>
      </c>
      <c r="E63" s="122"/>
      <c r="F63" s="118"/>
      <c r="G63" s="118"/>
      <c r="H63" s="119"/>
      <c r="J63" s="174"/>
    </row>
    <row r="64" spans="1:10" s="1" customFormat="1" ht="18" customHeight="1">
      <c r="A64" s="462" t="s">
        <v>11</v>
      </c>
      <c r="B64" s="463"/>
      <c r="C64" s="463"/>
      <c r="D64" s="463"/>
      <c r="E64" s="464" t="s">
        <v>450</v>
      </c>
      <c r="F64" s="465"/>
      <c r="G64" s="112" t="s">
        <v>9</v>
      </c>
      <c r="H64" s="213" t="s">
        <v>489</v>
      </c>
      <c r="J64" s="174"/>
    </row>
    <row r="65" spans="1:10" s="1" customFormat="1" ht="13.5" customHeight="1">
      <c r="A65" s="215">
        <v>2</v>
      </c>
      <c r="B65" s="216">
        <v>2</v>
      </c>
      <c r="C65" s="216">
        <v>4</v>
      </c>
      <c r="D65" s="216">
        <v>1</v>
      </c>
      <c r="E65" s="85" t="s">
        <v>510</v>
      </c>
      <c r="F65" s="85" t="s">
        <v>17</v>
      </c>
      <c r="G65" s="113" t="s">
        <v>37</v>
      </c>
      <c r="H65" s="185">
        <v>6720</v>
      </c>
      <c r="J65" s="174"/>
    </row>
    <row r="66" spans="1:10" s="1" customFormat="1" ht="13.5" customHeight="1">
      <c r="A66" s="215">
        <v>2</v>
      </c>
      <c r="B66" s="216">
        <v>2</v>
      </c>
      <c r="C66" s="216">
        <v>4</v>
      </c>
      <c r="D66" s="216">
        <v>2</v>
      </c>
      <c r="E66" s="85" t="s">
        <v>510</v>
      </c>
      <c r="F66" s="85" t="s">
        <v>17</v>
      </c>
      <c r="G66" s="113" t="s">
        <v>38</v>
      </c>
      <c r="H66" s="185">
        <v>5640</v>
      </c>
      <c r="J66" s="174"/>
    </row>
    <row r="67" spans="1:10" s="1" customFormat="1" ht="13.5" customHeight="1">
      <c r="A67" s="215">
        <v>2</v>
      </c>
      <c r="B67" s="216">
        <v>2</v>
      </c>
      <c r="C67" s="216">
        <v>4</v>
      </c>
      <c r="D67" s="216">
        <v>3</v>
      </c>
      <c r="E67" s="85" t="s">
        <v>510</v>
      </c>
      <c r="F67" s="85" t="s">
        <v>17</v>
      </c>
      <c r="G67" s="113" t="s">
        <v>39</v>
      </c>
      <c r="H67" s="185">
        <v>4560</v>
      </c>
      <c r="J67" s="174"/>
    </row>
    <row r="68" spans="1:10" s="1" customFormat="1" ht="9.75" customHeight="1">
      <c r="A68" s="278"/>
      <c r="B68" s="278"/>
      <c r="C68" s="278"/>
      <c r="D68" s="278"/>
      <c r="E68" s="278"/>
      <c r="F68" s="278"/>
      <c r="G68" s="278"/>
      <c r="H68" s="278"/>
      <c r="J68" s="174"/>
    </row>
    <row r="69" spans="1:10" ht="13.5">
      <c r="A69" s="39">
        <v>2</v>
      </c>
      <c r="B69" s="39">
        <v>3</v>
      </c>
      <c r="C69" s="39">
        <v>1</v>
      </c>
      <c r="D69" s="39">
        <v>1</v>
      </c>
      <c r="E69" s="85" t="s">
        <v>458</v>
      </c>
      <c r="F69" s="85" t="s">
        <v>19</v>
      </c>
      <c r="G69" s="113" t="s">
        <v>37</v>
      </c>
      <c r="H69" s="185">
        <v>2054.172</v>
      </c>
      <c r="J69" s="57"/>
    </row>
    <row r="70" spans="1:10" ht="13.5">
      <c r="A70" s="39">
        <v>2</v>
      </c>
      <c r="B70" s="39">
        <v>3</v>
      </c>
      <c r="C70" s="39">
        <v>1</v>
      </c>
      <c r="D70" s="39">
        <v>2</v>
      </c>
      <c r="E70" s="85" t="s">
        <v>458</v>
      </c>
      <c r="F70" s="85" t="s">
        <v>19</v>
      </c>
      <c r="G70" s="113" t="s">
        <v>38</v>
      </c>
      <c r="H70" s="185">
        <v>1770.816</v>
      </c>
      <c r="J70" s="57"/>
    </row>
    <row r="71" spans="1:10" ht="13.5">
      <c r="A71" s="39">
        <v>2</v>
      </c>
      <c r="B71" s="39">
        <v>3</v>
      </c>
      <c r="C71" s="39">
        <v>1</v>
      </c>
      <c r="D71" s="39">
        <v>3</v>
      </c>
      <c r="E71" s="85" t="s">
        <v>458</v>
      </c>
      <c r="F71" s="85" t="s">
        <v>19</v>
      </c>
      <c r="G71" s="113" t="s">
        <v>39</v>
      </c>
      <c r="H71" s="185">
        <v>1487.4839999999999</v>
      </c>
      <c r="J71" s="57"/>
    </row>
    <row r="72" spans="1:10" ht="9.75" customHeight="1">
      <c r="A72" s="278"/>
      <c r="B72" s="278"/>
      <c r="C72" s="278"/>
      <c r="D72" s="278"/>
      <c r="E72" s="278"/>
      <c r="F72" s="278"/>
      <c r="G72" s="278"/>
      <c r="H72" s="278"/>
      <c r="J72" s="57"/>
    </row>
    <row r="73" spans="1:10" ht="13.5">
      <c r="A73" s="39">
        <v>2</v>
      </c>
      <c r="B73" s="39">
        <v>3</v>
      </c>
      <c r="C73" s="39">
        <v>2</v>
      </c>
      <c r="D73" s="39">
        <v>1</v>
      </c>
      <c r="E73" s="85" t="s">
        <v>44</v>
      </c>
      <c r="F73" s="85" t="s">
        <v>459</v>
      </c>
      <c r="G73" s="113" t="s">
        <v>37</v>
      </c>
      <c r="H73" s="185">
        <v>3403.8959999999997</v>
      </c>
      <c r="J73" s="57"/>
    </row>
    <row r="74" spans="1:10" ht="13.5">
      <c r="A74" s="39">
        <v>2</v>
      </c>
      <c r="B74" s="39">
        <v>3</v>
      </c>
      <c r="C74" s="39">
        <v>2</v>
      </c>
      <c r="D74" s="39">
        <v>2</v>
      </c>
      <c r="E74" s="85" t="s">
        <v>44</v>
      </c>
      <c r="F74" s="85" t="s">
        <v>459</v>
      </c>
      <c r="G74" s="113" t="s">
        <v>38</v>
      </c>
      <c r="H74" s="185">
        <v>2865.5520000000001</v>
      </c>
      <c r="J74" s="57"/>
    </row>
    <row r="75" spans="1:10" ht="13.5">
      <c r="A75" s="39">
        <v>2</v>
      </c>
      <c r="B75" s="39">
        <v>3</v>
      </c>
      <c r="C75" s="39">
        <v>2</v>
      </c>
      <c r="D75" s="39">
        <v>3</v>
      </c>
      <c r="E75" s="85" t="s">
        <v>44</v>
      </c>
      <c r="F75" s="85" t="s">
        <v>459</v>
      </c>
      <c r="G75" s="113" t="s">
        <v>39</v>
      </c>
      <c r="H75" s="185">
        <v>2327.2199999999998</v>
      </c>
      <c r="J75" s="57"/>
    </row>
    <row r="76" spans="1:10" ht="9.75" customHeight="1">
      <c r="A76" s="444"/>
      <c r="B76" s="444"/>
      <c r="C76" s="444"/>
      <c r="D76" s="444"/>
      <c r="E76" s="444"/>
      <c r="F76" s="444"/>
      <c r="G76" s="444"/>
      <c r="H76" s="444"/>
      <c r="J76" s="57"/>
    </row>
    <row r="77" spans="1:10" ht="13.5">
      <c r="A77" s="39">
        <v>2</v>
      </c>
      <c r="B77" s="39">
        <v>3</v>
      </c>
      <c r="C77" s="39">
        <v>3</v>
      </c>
      <c r="D77" s="39">
        <v>1</v>
      </c>
      <c r="E77" s="85" t="s">
        <v>18</v>
      </c>
      <c r="F77" s="85" t="s">
        <v>459</v>
      </c>
      <c r="G77" s="113" t="s">
        <v>37</v>
      </c>
      <c r="H77" s="185">
        <v>3248.8679999999999</v>
      </c>
      <c r="J77" s="57"/>
    </row>
    <row r="78" spans="1:10" ht="13.5">
      <c r="A78" s="39">
        <v>2</v>
      </c>
      <c r="B78" s="39">
        <v>3</v>
      </c>
      <c r="C78" s="39">
        <v>3</v>
      </c>
      <c r="D78" s="39">
        <v>2</v>
      </c>
      <c r="E78" s="85" t="s">
        <v>18</v>
      </c>
      <c r="F78" s="85" t="s">
        <v>459</v>
      </c>
      <c r="G78" s="113" t="s">
        <v>38</v>
      </c>
      <c r="H78" s="185">
        <v>2761.5479999999998</v>
      </c>
      <c r="J78" s="57"/>
    </row>
    <row r="79" spans="1:10" ht="13.5">
      <c r="A79" s="39">
        <v>2</v>
      </c>
      <c r="B79" s="39">
        <v>3</v>
      </c>
      <c r="C79" s="39">
        <v>3</v>
      </c>
      <c r="D79" s="39">
        <v>3</v>
      </c>
      <c r="E79" s="85" t="s">
        <v>18</v>
      </c>
      <c r="F79" s="85" t="s">
        <v>459</v>
      </c>
      <c r="G79" s="113" t="s">
        <v>39</v>
      </c>
      <c r="H79" s="185">
        <v>2274.1800000000003</v>
      </c>
      <c r="J79" s="57"/>
    </row>
    <row r="80" spans="1:10" ht="9.75" customHeight="1">
      <c r="A80" s="444"/>
      <c r="B80" s="444"/>
      <c r="C80" s="444"/>
      <c r="D80" s="444"/>
      <c r="E80" s="444"/>
      <c r="F80" s="444"/>
      <c r="G80" s="444"/>
      <c r="H80" s="444"/>
      <c r="J80" s="57"/>
    </row>
    <row r="81" spans="1:10" ht="13.5">
      <c r="A81" s="39">
        <v>2</v>
      </c>
      <c r="B81" s="39">
        <v>4</v>
      </c>
      <c r="C81" s="39">
        <v>1</v>
      </c>
      <c r="D81" s="39">
        <v>1</v>
      </c>
      <c r="E81" s="85" t="s">
        <v>64</v>
      </c>
      <c r="F81" s="85" t="s">
        <v>459</v>
      </c>
      <c r="G81" s="113" t="s">
        <v>37</v>
      </c>
      <c r="H81" s="185">
        <v>2833.3199999999997</v>
      </c>
      <c r="J81" s="57"/>
    </row>
    <row r="82" spans="1:10" ht="13.5">
      <c r="A82" s="39">
        <v>2</v>
      </c>
      <c r="B82" s="39">
        <v>4</v>
      </c>
      <c r="C82" s="39">
        <v>1</v>
      </c>
      <c r="D82" s="39">
        <v>2</v>
      </c>
      <c r="E82" s="85" t="s">
        <v>64</v>
      </c>
      <c r="F82" s="85" t="s">
        <v>459</v>
      </c>
      <c r="G82" s="113" t="s">
        <v>38</v>
      </c>
      <c r="H82" s="185">
        <v>2549.9760000000001</v>
      </c>
      <c r="J82" s="57"/>
    </row>
    <row r="83" spans="1:10" ht="13.5">
      <c r="A83" s="39">
        <v>2</v>
      </c>
      <c r="B83" s="39">
        <v>4</v>
      </c>
      <c r="C83" s="39">
        <v>1</v>
      </c>
      <c r="D83" s="39">
        <v>3</v>
      </c>
      <c r="E83" s="85" t="s">
        <v>64</v>
      </c>
      <c r="F83" s="85" t="s">
        <v>459</v>
      </c>
      <c r="G83" s="113" t="s">
        <v>39</v>
      </c>
      <c r="H83" s="185">
        <v>2266.6680000000001</v>
      </c>
      <c r="J83" s="57"/>
    </row>
    <row r="84" spans="1:10" ht="9.75" customHeight="1">
      <c r="A84" s="469"/>
      <c r="B84" s="470"/>
      <c r="C84" s="470"/>
      <c r="D84" s="470"/>
      <c r="E84" s="470"/>
      <c r="F84" s="470"/>
      <c r="G84" s="470"/>
      <c r="H84" s="471"/>
      <c r="J84" s="57"/>
    </row>
    <row r="85" spans="1:10">
      <c r="A85" s="454" t="s">
        <v>65</v>
      </c>
      <c r="B85" s="454"/>
      <c r="C85" s="454"/>
      <c r="D85" s="454"/>
      <c r="E85" s="454"/>
      <c r="F85" s="454"/>
      <c r="G85" s="454"/>
      <c r="H85" s="81" t="s">
        <v>62</v>
      </c>
      <c r="J85" s="57"/>
    </row>
    <row r="86" spans="1:10" ht="13.5">
      <c r="A86" s="39">
        <v>2</v>
      </c>
      <c r="B86" s="39">
        <v>3</v>
      </c>
      <c r="C86" s="39">
        <v>4</v>
      </c>
      <c r="D86" s="39">
        <v>4</v>
      </c>
      <c r="E86" s="445" t="s">
        <v>45</v>
      </c>
      <c r="F86" s="445"/>
      <c r="G86" s="445"/>
      <c r="H86" s="185">
        <v>1986</v>
      </c>
      <c r="J86" s="57"/>
    </row>
    <row r="87" spans="1:10" ht="13.5">
      <c r="A87" s="39">
        <v>2</v>
      </c>
      <c r="B87" s="39">
        <v>3</v>
      </c>
      <c r="C87" s="39">
        <v>4</v>
      </c>
      <c r="D87" s="39">
        <v>5</v>
      </c>
      <c r="E87" s="445" t="s">
        <v>47</v>
      </c>
      <c r="F87" s="445"/>
      <c r="G87" s="445"/>
      <c r="H87" s="185">
        <v>463.404</v>
      </c>
      <c r="J87" s="57"/>
    </row>
    <row r="88" spans="1:10" ht="13.5">
      <c r="A88" s="39">
        <v>2</v>
      </c>
      <c r="B88" s="39">
        <v>3</v>
      </c>
      <c r="C88" s="39">
        <v>4</v>
      </c>
      <c r="D88" s="39">
        <v>6</v>
      </c>
      <c r="E88" s="466" t="s">
        <v>46</v>
      </c>
      <c r="F88" s="467"/>
      <c r="G88" s="468"/>
      <c r="H88" s="185">
        <v>540</v>
      </c>
      <c r="J88" s="57"/>
    </row>
    <row r="89" spans="1:10" ht="13.5">
      <c r="A89" s="39">
        <v>2</v>
      </c>
      <c r="B89" s="39">
        <v>3</v>
      </c>
      <c r="C89" s="39">
        <v>4</v>
      </c>
      <c r="D89" s="39">
        <v>7</v>
      </c>
      <c r="E89" s="455" t="s">
        <v>63</v>
      </c>
      <c r="F89" s="456"/>
      <c r="G89" s="457"/>
      <c r="H89" s="185">
        <v>198.6</v>
      </c>
      <c r="J89" s="57"/>
    </row>
    <row r="90" spans="1:10" ht="13.5">
      <c r="A90" s="39">
        <v>2</v>
      </c>
      <c r="B90" s="39">
        <v>3</v>
      </c>
      <c r="C90" s="39">
        <v>4</v>
      </c>
      <c r="D90" s="39">
        <v>8</v>
      </c>
      <c r="E90" s="449" t="s">
        <v>500</v>
      </c>
      <c r="F90" s="449"/>
      <c r="G90" s="449"/>
      <c r="H90" s="185">
        <v>6600</v>
      </c>
      <c r="J90" s="57"/>
    </row>
    <row r="91" spans="1:10" ht="13.5">
      <c r="A91" s="39">
        <v>2</v>
      </c>
      <c r="B91" s="39">
        <v>3</v>
      </c>
      <c r="C91" s="39">
        <v>4</v>
      </c>
      <c r="D91" s="39">
        <v>9</v>
      </c>
      <c r="E91" s="449" t="s">
        <v>48</v>
      </c>
      <c r="F91" s="449"/>
      <c r="G91" s="449"/>
      <c r="H91" s="185">
        <v>1560</v>
      </c>
      <c r="J91" s="57"/>
    </row>
    <row r="92" spans="1:10" ht="13.5">
      <c r="A92" s="39">
        <v>2</v>
      </c>
      <c r="B92" s="39">
        <v>3</v>
      </c>
      <c r="C92" s="39">
        <v>5</v>
      </c>
      <c r="D92" s="39">
        <v>1</v>
      </c>
      <c r="E92" s="453" t="s">
        <v>461</v>
      </c>
      <c r="F92" s="453"/>
      <c r="G92" s="453"/>
      <c r="H92" s="185">
        <v>1200</v>
      </c>
      <c r="J92" s="57"/>
    </row>
    <row r="93" spans="1:10" ht="13.5">
      <c r="A93" s="39">
        <v>2</v>
      </c>
      <c r="B93" s="39">
        <v>3</v>
      </c>
      <c r="C93" s="39">
        <v>5</v>
      </c>
      <c r="D93" s="39">
        <v>2</v>
      </c>
      <c r="E93" s="449" t="s">
        <v>50</v>
      </c>
      <c r="F93" s="449"/>
      <c r="G93" s="449"/>
      <c r="H93" s="185">
        <v>144</v>
      </c>
      <c r="J93" s="57"/>
    </row>
    <row r="94" spans="1:10" ht="13.5">
      <c r="A94" s="39">
        <v>2</v>
      </c>
      <c r="B94" s="39">
        <v>3</v>
      </c>
      <c r="C94" s="39">
        <v>5</v>
      </c>
      <c r="D94" s="39">
        <v>3</v>
      </c>
      <c r="E94" s="449" t="s">
        <v>51</v>
      </c>
      <c r="F94" s="449"/>
      <c r="G94" s="449"/>
      <c r="H94" s="185">
        <v>180</v>
      </c>
      <c r="J94" s="57"/>
    </row>
    <row r="95" spans="1:10" ht="13.5">
      <c r="A95" s="39">
        <v>2</v>
      </c>
      <c r="B95" s="39">
        <v>3</v>
      </c>
      <c r="C95" s="39">
        <v>5</v>
      </c>
      <c r="D95" s="39">
        <v>4</v>
      </c>
      <c r="E95" s="449" t="s">
        <v>52</v>
      </c>
      <c r="F95" s="449"/>
      <c r="G95" s="449"/>
      <c r="H95" s="185">
        <v>300</v>
      </c>
      <c r="J95" s="57"/>
    </row>
    <row r="96" spans="1:10" ht="13.5">
      <c r="A96" s="39">
        <v>2</v>
      </c>
      <c r="B96" s="39">
        <v>3</v>
      </c>
      <c r="C96" s="39">
        <v>5</v>
      </c>
      <c r="D96" s="39">
        <v>5</v>
      </c>
      <c r="E96" s="449" t="s">
        <v>460</v>
      </c>
      <c r="F96" s="449"/>
      <c r="G96" s="449"/>
      <c r="H96" s="185">
        <v>2160</v>
      </c>
      <c r="J96" s="57"/>
    </row>
    <row r="97" spans="1:12" ht="13.5">
      <c r="A97" s="39">
        <v>2</v>
      </c>
      <c r="B97" s="39">
        <v>3</v>
      </c>
      <c r="C97" s="39">
        <v>5</v>
      </c>
      <c r="D97" s="39">
        <v>6</v>
      </c>
      <c r="E97" s="449" t="s">
        <v>53</v>
      </c>
      <c r="F97" s="449"/>
      <c r="G97" s="449"/>
      <c r="H97" s="185">
        <v>300</v>
      </c>
      <c r="J97" s="57"/>
    </row>
    <row r="98" spans="1:12" ht="13.5">
      <c r="A98" s="39">
        <v>2</v>
      </c>
      <c r="B98" s="39">
        <v>3</v>
      </c>
      <c r="C98" s="39">
        <v>5</v>
      </c>
      <c r="D98" s="39">
        <v>7</v>
      </c>
      <c r="E98" s="449" t="s">
        <v>462</v>
      </c>
      <c r="F98" s="449"/>
      <c r="G98" s="449"/>
      <c r="H98" s="185">
        <v>1800</v>
      </c>
      <c r="J98" s="57"/>
    </row>
    <row r="99" spans="1:12" ht="13.5">
      <c r="A99" s="39">
        <v>2</v>
      </c>
      <c r="B99" s="39">
        <v>3</v>
      </c>
      <c r="C99" s="39">
        <v>5</v>
      </c>
      <c r="D99" s="39">
        <v>8</v>
      </c>
      <c r="E99" s="449" t="s">
        <v>55</v>
      </c>
      <c r="F99" s="449"/>
      <c r="G99" s="449"/>
      <c r="H99" s="185">
        <v>1200</v>
      </c>
      <c r="J99" s="57"/>
    </row>
    <row r="100" spans="1:12" ht="13.5">
      <c r="A100" s="39">
        <v>2</v>
      </c>
      <c r="B100" s="39">
        <v>3</v>
      </c>
      <c r="C100" s="39">
        <v>5</v>
      </c>
      <c r="D100" s="39">
        <v>9</v>
      </c>
      <c r="E100" s="449" t="s">
        <v>56</v>
      </c>
      <c r="F100" s="449"/>
      <c r="G100" s="449"/>
      <c r="H100" s="185">
        <v>840</v>
      </c>
      <c r="J100" s="57"/>
    </row>
    <row r="101" spans="1:12" ht="13.5">
      <c r="A101" s="39" t="s">
        <v>476</v>
      </c>
      <c r="B101" s="39" t="s">
        <v>476</v>
      </c>
      <c r="C101" s="39" t="s">
        <v>476</v>
      </c>
      <c r="D101" s="39" t="s">
        <v>476</v>
      </c>
      <c r="E101" s="445" t="s">
        <v>501</v>
      </c>
      <c r="F101" s="445"/>
      <c r="G101" s="445"/>
      <c r="H101" s="176" t="s">
        <v>476</v>
      </c>
    </row>
    <row r="102" spans="1:12" ht="13.5">
      <c r="A102" s="39" t="s">
        <v>476</v>
      </c>
      <c r="B102" s="39" t="s">
        <v>476</v>
      </c>
      <c r="C102" s="39" t="s">
        <v>476</v>
      </c>
      <c r="D102" s="39" t="s">
        <v>476</v>
      </c>
      <c r="E102" s="446" t="s">
        <v>49</v>
      </c>
      <c r="F102" s="447"/>
      <c r="G102" s="448"/>
      <c r="H102" s="176" t="s">
        <v>476</v>
      </c>
    </row>
    <row r="103" spans="1:12" ht="13.5">
      <c r="A103" s="39" t="s">
        <v>476</v>
      </c>
      <c r="B103" s="39" t="s">
        <v>476</v>
      </c>
      <c r="C103" s="39" t="s">
        <v>476</v>
      </c>
      <c r="D103" s="39" t="s">
        <v>476</v>
      </c>
      <c r="E103" s="234" t="s">
        <v>463</v>
      </c>
      <c r="F103" s="234"/>
      <c r="G103" s="234"/>
      <c r="H103" s="176" t="s">
        <v>476</v>
      </c>
    </row>
    <row r="104" spans="1:12" ht="13.5">
      <c r="A104" s="39" t="s">
        <v>476</v>
      </c>
      <c r="B104" s="39" t="s">
        <v>476</v>
      </c>
      <c r="C104" s="39" t="s">
        <v>476</v>
      </c>
      <c r="D104" s="39" t="s">
        <v>476</v>
      </c>
      <c r="E104" s="449" t="s">
        <v>520</v>
      </c>
      <c r="F104" s="449"/>
      <c r="G104" s="449"/>
      <c r="H104" s="176" t="s">
        <v>476</v>
      </c>
    </row>
    <row r="105" spans="1:12" ht="13.5">
      <c r="A105" s="39" t="s">
        <v>476</v>
      </c>
      <c r="B105" s="39" t="s">
        <v>476</v>
      </c>
      <c r="C105" s="39" t="s">
        <v>476</v>
      </c>
      <c r="D105" s="39" t="s">
        <v>476</v>
      </c>
      <c r="E105" s="453" t="s">
        <v>54</v>
      </c>
      <c r="F105" s="453"/>
      <c r="G105" s="453"/>
      <c r="H105" s="176" t="s">
        <v>476</v>
      </c>
    </row>
    <row r="106" spans="1:12" ht="13.5">
      <c r="A106" s="39" t="s">
        <v>476</v>
      </c>
      <c r="B106" s="39" t="s">
        <v>476</v>
      </c>
      <c r="C106" s="39" t="s">
        <v>476</v>
      </c>
      <c r="D106" s="39" t="s">
        <v>476</v>
      </c>
      <c r="E106" s="453" t="s">
        <v>57</v>
      </c>
      <c r="F106" s="453"/>
      <c r="G106" s="453"/>
      <c r="H106" s="176" t="s">
        <v>476</v>
      </c>
    </row>
    <row r="107" spans="1:12" ht="6.75" customHeight="1">
      <c r="A107" s="450"/>
      <c r="B107" s="451"/>
      <c r="C107" s="451"/>
      <c r="D107" s="451"/>
      <c r="E107" s="451"/>
      <c r="F107" s="451"/>
      <c r="G107" s="451"/>
      <c r="H107" s="452"/>
    </row>
    <row r="108" spans="1:12" ht="30" customHeight="1">
      <c r="A108" s="438" t="s">
        <v>503</v>
      </c>
      <c r="B108" s="439"/>
      <c r="C108" s="439"/>
      <c r="D108" s="439"/>
      <c r="E108" s="439"/>
      <c r="F108" s="439"/>
      <c r="G108" s="439"/>
      <c r="H108" s="440"/>
      <c r="L108" s="210"/>
    </row>
    <row r="109" spans="1:12" ht="33.75" customHeight="1">
      <c r="A109" s="438" t="s">
        <v>504</v>
      </c>
      <c r="B109" s="439"/>
      <c r="C109" s="439"/>
      <c r="D109" s="439"/>
      <c r="E109" s="439"/>
      <c r="F109" s="439"/>
      <c r="G109" s="439"/>
      <c r="H109" s="440"/>
    </row>
    <row r="110" spans="1:12" ht="32.25" customHeight="1">
      <c r="A110" s="438" t="s">
        <v>505</v>
      </c>
      <c r="B110" s="439"/>
      <c r="C110" s="439"/>
      <c r="D110" s="439"/>
      <c r="E110" s="439"/>
      <c r="F110" s="439"/>
      <c r="G110" s="439"/>
      <c r="H110" s="440"/>
    </row>
    <row r="111" spans="1:12" ht="47.25" customHeight="1">
      <c r="A111" s="472" t="s">
        <v>518</v>
      </c>
      <c r="B111" s="473"/>
      <c r="C111" s="473"/>
      <c r="D111" s="473"/>
      <c r="E111" s="473"/>
      <c r="F111" s="473"/>
      <c r="G111" s="473"/>
      <c r="H111" s="474"/>
    </row>
    <row r="112" spans="1:12" ht="13.5">
      <c r="A112" s="475"/>
      <c r="B112" s="475"/>
      <c r="C112" s="475"/>
      <c r="D112" s="475"/>
      <c r="E112" s="475"/>
      <c r="F112" s="475"/>
      <c r="G112" s="475"/>
      <c r="H112" s="475"/>
    </row>
    <row r="113" spans="1:8" ht="16.5" customHeight="1">
      <c r="A113" s="372"/>
      <c r="B113" s="372"/>
      <c r="C113" s="372"/>
      <c r="D113" s="372"/>
      <c r="E113" s="372"/>
      <c r="F113" s="372"/>
      <c r="G113" s="372"/>
      <c r="H113" s="372"/>
    </row>
    <row r="114" spans="1:8" ht="13.5">
      <c r="A114" s="8"/>
      <c r="B114" s="84"/>
      <c r="C114" s="84"/>
      <c r="D114" s="84"/>
      <c r="E114" s="84"/>
      <c r="F114" s="84"/>
      <c r="G114" s="14"/>
      <c r="H114" s="84"/>
    </row>
    <row r="115" spans="1:8" ht="13.5">
      <c r="B115" s="8"/>
      <c r="C115" s="8"/>
      <c r="D115" s="8"/>
      <c r="E115" s="8"/>
      <c r="F115" s="8"/>
      <c r="G115" s="114"/>
      <c r="H115" s="8"/>
    </row>
    <row r="118" spans="1:8" ht="14.25">
      <c r="H118" s="6"/>
    </row>
    <row r="119" spans="1:8" ht="14.25">
      <c r="H119" s="6"/>
    </row>
  </sheetData>
  <mergeCells count="64">
    <mergeCell ref="A111:H111"/>
    <mergeCell ref="A112:H112"/>
    <mergeCell ref="A113:H113"/>
    <mergeCell ref="A20:H20"/>
    <mergeCell ref="A26:H26"/>
    <mergeCell ref="E86:G86"/>
    <mergeCell ref="E90:G90"/>
    <mergeCell ref="A80:H80"/>
    <mergeCell ref="A52:H52"/>
    <mergeCell ref="A1:H1"/>
    <mergeCell ref="A2:H2"/>
    <mergeCell ref="E4:H4"/>
    <mergeCell ref="E5:H5"/>
    <mergeCell ref="E6:H6"/>
    <mergeCell ref="C3:C7"/>
    <mergeCell ref="B3:B7"/>
    <mergeCell ref="A32:H32"/>
    <mergeCell ref="D3:D7"/>
    <mergeCell ref="A3:A7"/>
    <mergeCell ref="E95:G95"/>
    <mergeCell ref="E97:G97"/>
    <mergeCell ref="A44:H44"/>
    <mergeCell ref="E91:G91"/>
    <mergeCell ref="E88:G88"/>
    <mergeCell ref="E87:G87"/>
    <mergeCell ref="A84:H84"/>
    <mergeCell ref="A48:H48"/>
    <mergeCell ref="E8:F8"/>
    <mergeCell ref="A8:D8"/>
    <mergeCell ref="A14:H14"/>
    <mergeCell ref="E99:G99"/>
    <mergeCell ref="D59:D63"/>
    <mergeCell ref="E60:H60"/>
    <mergeCell ref="E61:H61"/>
    <mergeCell ref="E62:H62"/>
    <mergeCell ref="E96:G96"/>
    <mergeCell ref="A64:D64"/>
    <mergeCell ref="E64:F64"/>
    <mergeCell ref="A72:H72"/>
    <mergeCell ref="E92:G92"/>
    <mergeCell ref="A85:G85"/>
    <mergeCell ref="E89:G89"/>
    <mergeCell ref="A56:H56"/>
    <mergeCell ref="A107:H107"/>
    <mergeCell ref="E106:G106"/>
    <mergeCell ref="E103:G103"/>
    <mergeCell ref="E105:G105"/>
    <mergeCell ref="E104:G104"/>
    <mergeCell ref="A110:H110"/>
    <mergeCell ref="A57:H57"/>
    <mergeCell ref="A58:H58"/>
    <mergeCell ref="A59:A63"/>
    <mergeCell ref="B59:B63"/>
    <mergeCell ref="C59:C63"/>
    <mergeCell ref="A68:H68"/>
    <mergeCell ref="A76:H76"/>
    <mergeCell ref="E101:G101"/>
    <mergeCell ref="E102:G102"/>
    <mergeCell ref="A108:H108"/>
    <mergeCell ref="A109:H109"/>
    <mergeCell ref="E100:G100"/>
    <mergeCell ref="E93:G93"/>
    <mergeCell ref="E94:G94"/>
    <mergeCell ref="E98:G98"/>
  </mergeCells>
  <phoneticPr fontId="7" type="noConversion"/>
  <pageMargins left="0.70866141732283472" right="0.70866141732283472" top="0.70866141732283472" bottom="0.70866141732283472" header="0.31496062992125984" footer="0.31496062992125984"/>
  <pageSetup scale="82" fitToWidth="0" orientation="portrait" r:id="rId1"/>
  <rowBreaks count="2" manualBreakCount="2">
    <brk id="55" max="16383" man="1"/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26"/>
  <sheetViews>
    <sheetView workbookViewId="0">
      <selection activeCell="K7" sqref="K7"/>
    </sheetView>
  </sheetViews>
  <sheetFormatPr baseColWidth="10" defaultRowHeight="12.75"/>
  <cols>
    <col min="6" max="6" width="9" customWidth="1"/>
    <col min="8" max="8" width="16.140625" customWidth="1"/>
  </cols>
  <sheetData>
    <row r="1" spans="1:10" ht="39.75" customHeight="1">
      <c r="A1" s="252" t="s">
        <v>472</v>
      </c>
      <c r="B1" s="253"/>
      <c r="C1" s="253"/>
      <c r="D1" s="253"/>
      <c r="E1" s="253"/>
      <c r="F1" s="253"/>
      <c r="G1" s="253"/>
      <c r="H1" s="242"/>
    </row>
    <row r="2" spans="1:10" ht="26.25" customHeight="1" thickBot="1">
      <c r="A2" s="355" t="s">
        <v>515</v>
      </c>
      <c r="B2" s="356"/>
      <c r="C2" s="356"/>
      <c r="D2" s="356"/>
      <c r="E2" s="356"/>
      <c r="F2" s="356"/>
      <c r="G2" s="356"/>
      <c r="H2" s="357"/>
    </row>
    <row r="3" spans="1:10" ht="7.5" customHeight="1" thickBot="1">
      <c r="A3" s="396"/>
      <c r="B3" s="397"/>
      <c r="C3" s="397"/>
      <c r="D3" s="397"/>
      <c r="E3" s="397"/>
      <c r="F3" s="397"/>
      <c r="G3" s="397"/>
      <c r="H3" s="398"/>
    </row>
    <row r="4" spans="1:10" ht="39.75" customHeight="1">
      <c r="A4" s="478" t="s">
        <v>25</v>
      </c>
      <c r="B4" s="335"/>
      <c r="C4" s="335"/>
      <c r="D4" s="335"/>
      <c r="E4" s="335"/>
      <c r="F4" s="335"/>
      <c r="G4" s="335"/>
      <c r="H4" s="479"/>
    </row>
    <row r="5" spans="1:10" ht="18.75" customHeight="1">
      <c r="A5" s="490" t="s">
        <v>464</v>
      </c>
      <c r="B5" s="413"/>
      <c r="C5" s="413"/>
      <c r="D5" s="52" t="s">
        <v>26</v>
      </c>
      <c r="E5" s="413" t="s">
        <v>27</v>
      </c>
      <c r="F5" s="413"/>
      <c r="G5" s="52" t="s">
        <v>28</v>
      </c>
      <c r="H5" s="53" t="s">
        <v>29</v>
      </c>
    </row>
    <row r="6" spans="1:10" s="115" customFormat="1" ht="22.5" customHeight="1">
      <c r="A6" s="491" t="s">
        <v>30</v>
      </c>
      <c r="B6" s="480"/>
      <c r="C6" s="480"/>
      <c r="D6" s="123" t="s">
        <v>31</v>
      </c>
      <c r="E6" s="480" t="s">
        <v>476</v>
      </c>
      <c r="F6" s="480"/>
      <c r="G6" s="124">
        <v>1</v>
      </c>
      <c r="H6" s="177">
        <v>18</v>
      </c>
      <c r="J6" s="125"/>
    </row>
    <row r="7" spans="1:10" s="115" customFormat="1" ht="22.5" customHeight="1">
      <c r="A7" s="483" t="s">
        <v>30</v>
      </c>
      <c r="B7" s="484"/>
      <c r="C7" s="484"/>
      <c r="D7" s="126" t="s">
        <v>32</v>
      </c>
      <c r="E7" s="481" t="s">
        <v>476</v>
      </c>
      <c r="F7" s="482"/>
      <c r="G7" s="127">
        <v>1</v>
      </c>
      <c r="H7" s="178">
        <v>24</v>
      </c>
      <c r="J7" s="125"/>
    </row>
    <row r="8" spans="1:10" s="115" customFormat="1" ht="22.5" customHeight="1">
      <c r="A8" s="485" t="s">
        <v>30</v>
      </c>
      <c r="B8" s="486"/>
      <c r="C8" s="486"/>
      <c r="D8" s="128" t="s">
        <v>33</v>
      </c>
      <c r="E8" s="481" t="s">
        <v>476</v>
      </c>
      <c r="F8" s="482"/>
      <c r="G8" s="129">
        <v>1</v>
      </c>
      <c r="H8" s="178">
        <v>36</v>
      </c>
      <c r="J8" s="125"/>
    </row>
    <row r="9" spans="1:10" s="115" customFormat="1" ht="22.5" customHeight="1">
      <c r="A9" s="483" t="s">
        <v>30</v>
      </c>
      <c r="B9" s="484"/>
      <c r="C9" s="484"/>
      <c r="D9" s="126" t="s">
        <v>58</v>
      </c>
      <c r="E9" s="481" t="s">
        <v>476</v>
      </c>
      <c r="F9" s="482"/>
      <c r="G9" s="129">
        <v>1</v>
      </c>
      <c r="H9" s="178">
        <v>42</v>
      </c>
      <c r="J9" s="125"/>
    </row>
    <row r="10" spans="1:10" s="115" customFormat="1" ht="22.5" customHeight="1">
      <c r="A10" s="483" t="s">
        <v>30</v>
      </c>
      <c r="B10" s="484"/>
      <c r="C10" s="484"/>
      <c r="D10" s="126" t="s">
        <v>59</v>
      </c>
      <c r="E10" s="481" t="s">
        <v>476</v>
      </c>
      <c r="F10" s="482"/>
      <c r="G10" s="129">
        <v>1</v>
      </c>
      <c r="H10" s="178">
        <v>48</v>
      </c>
      <c r="J10" s="125"/>
    </row>
    <row r="11" spans="1:10" s="115" customFormat="1" ht="22.5" customHeight="1">
      <c r="A11" s="483" t="s">
        <v>30</v>
      </c>
      <c r="B11" s="484"/>
      <c r="C11" s="484"/>
      <c r="D11" s="126" t="s">
        <v>60</v>
      </c>
      <c r="E11" s="481" t="s">
        <v>476</v>
      </c>
      <c r="F11" s="482"/>
      <c r="G11" s="129">
        <v>1</v>
      </c>
      <c r="H11" s="178">
        <v>54</v>
      </c>
      <c r="J11" s="125"/>
    </row>
    <row r="12" spans="1:10" s="115" customFormat="1" ht="22.5" customHeight="1" thickBot="1">
      <c r="A12" s="476" t="s">
        <v>30</v>
      </c>
      <c r="B12" s="477"/>
      <c r="C12" s="477"/>
      <c r="D12" s="130" t="s">
        <v>61</v>
      </c>
      <c r="E12" s="488" t="s">
        <v>476</v>
      </c>
      <c r="F12" s="489"/>
      <c r="G12" s="131">
        <v>1</v>
      </c>
      <c r="H12" s="179">
        <v>60</v>
      </c>
      <c r="J12" s="125"/>
    </row>
    <row r="13" spans="1:10" ht="13.5">
      <c r="A13" s="8"/>
      <c r="B13" s="8"/>
      <c r="C13" s="8"/>
      <c r="D13" s="8"/>
      <c r="E13" s="8"/>
      <c r="F13" s="8"/>
      <c r="G13" s="8"/>
      <c r="H13" s="8"/>
    </row>
    <row r="14" spans="1:10" ht="13.5">
      <c r="A14" s="8"/>
      <c r="B14" s="8"/>
      <c r="C14" s="8"/>
      <c r="D14" s="8"/>
      <c r="E14" s="8"/>
      <c r="F14" s="8"/>
      <c r="G14" s="8"/>
      <c r="H14" s="8"/>
    </row>
    <row r="15" spans="1:10">
      <c r="A15" s="492"/>
      <c r="B15" s="492"/>
      <c r="C15" s="492"/>
      <c r="D15" s="492"/>
      <c r="E15" s="492"/>
      <c r="F15" s="492"/>
      <c r="G15" s="492"/>
      <c r="H15" s="492"/>
    </row>
    <row r="16" spans="1:10" ht="13.5" customHeight="1">
      <c r="A16" s="487"/>
      <c r="B16" s="487"/>
      <c r="C16" s="487"/>
      <c r="D16" s="487"/>
      <c r="E16" s="487"/>
      <c r="F16" s="487"/>
      <c r="G16" s="487"/>
      <c r="H16" s="487"/>
    </row>
    <row r="17" spans="1:8" ht="13.5" customHeight="1">
      <c r="A17" s="487"/>
      <c r="B17" s="487"/>
      <c r="C17" s="487"/>
      <c r="D17" s="487"/>
      <c r="E17" s="487"/>
      <c r="F17" s="487"/>
      <c r="G17" s="487"/>
      <c r="H17" s="487"/>
    </row>
    <row r="18" spans="1:8" ht="13.5" customHeight="1">
      <c r="A18" s="487"/>
      <c r="B18" s="487"/>
      <c r="C18" s="487"/>
      <c r="D18" s="487"/>
      <c r="E18" s="487"/>
      <c r="F18" s="487"/>
      <c r="G18" s="487"/>
      <c r="H18" s="487"/>
    </row>
    <row r="19" spans="1:8" ht="13.5" customHeight="1">
      <c r="A19" s="487"/>
      <c r="B19" s="487"/>
      <c r="C19" s="487"/>
      <c r="D19" s="487"/>
      <c r="E19" s="487"/>
      <c r="F19" s="487"/>
      <c r="G19" s="487"/>
      <c r="H19" s="487"/>
    </row>
    <row r="20" spans="1:8" ht="13.5" customHeight="1">
      <c r="A20" s="487"/>
      <c r="B20" s="487"/>
      <c r="C20" s="487"/>
      <c r="D20" s="487"/>
      <c r="E20" s="487"/>
      <c r="F20" s="487"/>
      <c r="G20" s="487"/>
      <c r="H20" s="487"/>
    </row>
    <row r="21" spans="1:8" ht="13.5" customHeight="1">
      <c r="A21" s="487"/>
      <c r="B21" s="487"/>
      <c r="C21" s="487"/>
      <c r="D21" s="487"/>
      <c r="E21" s="487"/>
      <c r="F21" s="487"/>
      <c r="G21" s="487"/>
      <c r="H21" s="487"/>
    </row>
    <row r="22" spans="1:8" ht="13.5" customHeight="1">
      <c r="A22" s="487"/>
      <c r="B22" s="487"/>
      <c r="C22" s="487"/>
      <c r="D22" s="487"/>
      <c r="E22" s="487"/>
      <c r="F22" s="487"/>
      <c r="G22" s="487"/>
      <c r="H22" s="487"/>
    </row>
    <row r="23" spans="1:8" ht="13.5" customHeight="1">
      <c r="A23" s="487"/>
      <c r="B23" s="487"/>
      <c r="C23" s="487"/>
      <c r="D23" s="487"/>
      <c r="E23" s="487"/>
      <c r="F23" s="487"/>
      <c r="G23" s="487"/>
      <c r="H23" s="487"/>
    </row>
    <row r="24" spans="1:8" ht="13.5" customHeight="1">
      <c r="A24" s="487"/>
      <c r="B24" s="487"/>
      <c r="C24" s="487"/>
      <c r="D24" s="487"/>
      <c r="E24" s="487"/>
      <c r="F24" s="487"/>
      <c r="G24" s="487"/>
      <c r="H24" s="487"/>
    </row>
    <row r="25" spans="1:8" ht="13.5" customHeight="1">
      <c r="A25" s="487"/>
      <c r="B25" s="487"/>
      <c r="C25" s="487"/>
      <c r="D25" s="487"/>
      <c r="E25" s="487"/>
      <c r="F25" s="487"/>
      <c r="G25" s="487"/>
      <c r="H25" s="487"/>
    </row>
    <row r="26" spans="1:8" ht="13.5">
      <c r="A26" s="8"/>
      <c r="B26" s="8"/>
      <c r="C26" s="8"/>
      <c r="D26" s="8"/>
      <c r="E26" s="8"/>
      <c r="F26" s="8"/>
      <c r="G26" s="8"/>
      <c r="H26" s="8"/>
    </row>
  </sheetData>
  <mergeCells count="22">
    <mergeCell ref="A1:H1"/>
    <mergeCell ref="A2:H2"/>
    <mergeCell ref="A7:C7"/>
    <mergeCell ref="E7:F7"/>
    <mergeCell ref="E5:F5"/>
    <mergeCell ref="A3:H3"/>
    <mergeCell ref="A16:H25"/>
    <mergeCell ref="E12:F12"/>
    <mergeCell ref="E11:F11"/>
    <mergeCell ref="A11:C11"/>
    <mergeCell ref="E8:F8"/>
    <mergeCell ref="A15:H15"/>
    <mergeCell ref="E9:F9"/>
    <mergeCell ref="A9:C9"/>
    <mergeCell ref="A12:C12"/>
    <mergeCell ref="A4:H4"/>
    <mergeCell ref="E6:F6"/>
    <mergeCell ref="E10:F10"/>
    <mergeCell ref="A10:C10"/>
    <mergeCell ref="A8:C8"/>
    <mergeCell ref="A5:C5"/>
    <mergeCell ref="A6:C6"/>
  </mergeCells>
  <phoneticPr fontId="3" type="noConversion"/>
  <pageMargins left="0.74803149606299213" right="0.74803149606299213" top="0.98425196850393704" bottom="0.98425196850393704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H53"/>
  <sheetViews>
    <sheetView topLeftCell="A10" workbookViewId="0">
      <selection activeCell="G12" sqref="G12:H12"/>
    </sheetView>
  </sheetViews>
  <sheetFormatPr baseColWidth="10" defaultRowHeight="12.75"/>
  <cols>
    <col min="1" max="1" width="8.28515625" customWidth="1"/>
    <col min="2" max="2" width="10.28515625" customWidth="1"/>
    <col min="3" max="3" width="8.140625" customWidth="1"/>
    <col min="6" max="6" width="6.28515625" customWidth="1"/>
    <col min="7" max="7" width="10.28515625" customWidth="1"/>
    <col min="8" max="8" width="26" customWidth="1"/>
  </cols>
  <sheetData>
    <row r="1" spans="1:8" ht="15" thickBot="1">
      <c r="A1" s="7"/>
      <c r="B1" s="7"/>
      <c r="C1" s="7"/>
      <c r="D1" s="7"/>
      <c r="E1" s="7"/>
      <c r="F1" s="7"/>
      <c r="G1" s="7"/>
      <c r="H1" s="7"/>
    </row>
    <row r="2" spans="1:8" ht="27.75" customHeight="1">
      <c r="A2" s="251" t="s">
        <v>472</v>
      </c>
      <c r="B2" s="375"/>
      <c r="C2" s="375"/>
      <c r="D2" s="375"/>
      <c r="E2" s="375"/>
      <c r="F2" s="375"/>
      <c r="G2" s="375"/>
      <c r="H2" s="376"/>
    </row>
    <row r="3" spans="1:8" ht="20.100000000000001" customHeight="1" thickBot="1">
      <c r="A3" s="355" t="s">
        <v>515</v>
      </c>
      <c r="B3" s="356"/>
      <c r="C3" s="356"/>
      <c r="D3" s="356"/>
      <c r="E3" s="356"/>
      <c r="F3" s="356"/>
      <c r="G3" s="356"/>
      <c r="H3" s="357"/>
    </row>
    <row r="4" spans="1:8" ht="6" customHeight="1" thickBot="1">
      <c r="A4" s="48"/>
      <c r="B4" s="49"/>
      <c r="C4" s="49"/>
      <c r="D4" s="49"/>
      <c r="E4" s="49"/>
      <c r="F4" s="49"/>
      <c r="G4" s="49"/>
      <c r="H4" s="50"/>
    </row>
    <row r="5" spans="1:8" ht="23.1" customHeight="1" thickBot="1">
      <c r="A5" s="332" t="s">
        <v>465</v>
      </c>
      <c r="B5" s="333"/>
      <c r="C5" s="333"/>
      <c r="D5" s="333"/>
      <c r="E5" s="333"/>
      <c r="F5" s="333"/>
      <c r="G5" s="333"/>
      <c r="H5" s="334"/>
    </row>
    <row r="6" spans="1:8" ht="8.25" customHeight="1">
      <c r="A6" s="54"/>
      <c r="B6" s="51"/>
      <c r="C6" s="51"/>
      <c r="D6" s="51"/>
      <c r="E6" s="51"/>
      <c r="F6" s="51"/>
      <c r="G6" s="51"/>
      <c r="H6" s="55"/>
    </row>
    <row r="7" spans="1:8" ht="18.75" customHeight="1">
      <c r="A7" s="558" t="s">
        <v>466</v>
      </c>
      <c r="B7" s="336"/>
      <c r="C7" s="336"/>
      <c r="D7" s="336"/>
      <c r="E7" s="336"/>
      <c r="F7" s="336"/>
      <c r="G7" s="336"/>
      <c r="H7" s="559"/>
    </row>
    <row r="8" spans="1:8" ht="18.75" customHeight="1" thickBot="1">
      <c r="A8" s="560" t="s">
        <v>21</v>
      </c>
      <c r="B8" s="306"/>
      <c r="C8" s="306"/>
      <c r="D8" s="306"/>
      <c r="E8" s="306"/>
      <c r="F8" s="306"/>
      <c r="G8" s="306"/>
      <c r="H8" s="561"/>
    </row>
    <row r="9" spans="1:8" ht="6.75" customHeight="1" thickBot="1">
      <c r="A9" s="539"/>
      <c r="B9" s="540"/>
      <c r="C9" s="540"/>
      <c r="D9" s="540"/>
      <c r="E9" s="540"/>
      <c r="F9" s="540"/>
      <c r="G9" s="540"/>
      <c r="H9" s="541"/>
    </row>
    <row r="10" spans="1:8" ht="13.5">
      <c r="A10" s="542" t="s">
        <v>22</v>
      </c>
      <c r="B10" s="543"/>
      <c r="C10" s="543"/>
      <c r="D10" s="543" t="s">
        <v>23</v>
      </c>
      <c r="E10" s="543"/>
      <c r="F10" s="543"/>
      <c r="G10" s="543" t="s">
        <v>20</v>
      </c>
      <c r="H10" s="544"/>
    </row>
    <row r="11" spans="1:8" ht="13.5">
      <c r="A11" s="554">
        <v>0.01</v>
      </c>
      <c r="B11" s="551"/>
      <c r="C11" s="551"/>
      <c r="D11" s="550">
        <v>1000</v>
      </c>
      <c r="E11" s="551"/>
      <c r="F11" s="551"/>
      <c r="G11" s="533">
        <v>1</v>
      </c>
      <c r="H11" s="499"/>
    </row>
    <row r="12" spans="1:8" ht="13.5">
      <c r="A12" s="536">
        <v>1000.01</v>
      </c>
      <c r="B12" s="537"/>
      <c r="C12" s="537"/>
      <c r="D12" s="550">
        <v>2000</v>
      </c>
      <c r="E12" s="551"/>
      <c r="F12" s="551"/>
      <c r="G12" s="533">
        <v>0.95</v>
      </c>
      <c r="H12" s="499"/>
    </row>
    <row r="13" spans="1:8" ht="13.5">
      <c r="A13" s="503">
        <v>2000.01</v>
      </c>
      <c r="B13" s="504"/>
      <c r="C13" s="504"/>
      <c r="D13" s="552">
        <v>3000</v>
      </c>
      <c r="E13" s="553"/>
      <c r="F13" s="553"/>
      <c r="G13" s="534">
        <v>0.9</v>
      </c>
      <c r="H13" s="535"/>
    </row>
    <row r="14" spans="1:8" ht="13.5">
      <c r="A14" s="525">
        <v>3000.01</v>
      </c>
      <c r="B14" s="526"/>
      <c r="C14" s="527"/>
      <c r="D14" s="530">
        <v>4000</v>
      </c>
      <c r="E14" s="526"/>
      <c r="F14" s="527"/>
      <c r="G14" s="533">
        <v>0.85</v>
      </c>
      <c r="H14" s="499"/>
    </row>
    <row r="15" spans="1:8" ht="13.5">
      <c r="A15" s="528">
        <v>4000.01</v>
      </c>
      <c r="B15" s="529"/>
      <c r="C15" s="529"/>
      <c r="D15" s="529">
        <v>5000</v>
      </c>
      <c r="E15" s="529"/>
      <c r="F15" s="529"/>
      <c r="G15" s="534">
        <v>0.8</v>
      </c>
      <c r="H15" s="535"/>
    </row>
    <row r="16" spans="1:8" ht="14.25" thickBot="1">
      <c r="A16" s="503">
        <v>5000.01</v>
      </c>
      <c r="B16" s="504"/>
      <c r="C16" s="504"/>
      <c r="D16" s="504">
        <v>10000</v>
      </c>
      <c r="E16" s="504"/>
      <c r="F16" s="504"/>
      <c r="G16" s="563">
        <v>0.6</v>
      </c>
      <c r="H16" s="564"/>
    </row>
    <row r="17" spans="1:8" ht="8.25" customHeight="1" thickBot="1">
      <c r="A17" s="555"/>
      <c r="B17" s="556"/>
      <c r="C17" s="556"/>
      <c r="D17" s="556"/>
      <c r="E17" s="556"/>
      <c r="F17" s="556"/>
      <c r="G17" s="556"/>
      <c r="H17" s="557"/>
    </row>
    <row r="18" spans="1:8" ht="16.5" customHeight="1">
      <c r="A18" s="521" t="s">
        <v>466</v>
      </c>
      <c r="B18" s="522"/>
      <c r="C18" s="522"/>
      <c r="D18" s="522"/>
      <c r="E18" s="522"/>
      <c r="F18" s="522"/>
      <c r="G18" s="522"/>
      <c r="H18" s="523"/>
    </row>
    <row r="19" spans="1:8" ht="13.5">
      <c r="A19" s="521" t="s">
        <v>477</v>
      </c>
      <c r="B19" s="277"/>
      <c r="C19" s="277"/>
      <c r="D19" s="277"/>
      <c r="E19" s="277"/>
      <c r="F19" s="277"/>
      <c r="G19" s="277"/>
      <c r="H19" s="524"/>
    </row>
    <row r="20" spans="1:8" ht="14.25" thickBot="1">
      <c r="A20" s="521" t="s">
        <v>24</v>
      </c>
      <c r="B20" s="277"/>
      <c r="C20" s="277"/>
      <c r="D20" s="277"/>
      <c r="E20" s="277"/>
      <c r="F20" s="277"/>
      <c r="G20" s="277"/>
      <c r="H20" s="524"/>
    </row>
    <row r="21" spans="1:8" ht="7.5" customHeight="1" thickBot="1">
      <c r="A21" s="396"/>
      <c r="B21" s="397"/>
      <c r="C21" s="397"/>
      <c r="D21" s="397"/>
      <c r="E21" s="397"/>
      <c r="F21" s="397"/>
      <c r="G21" s="397"/>
      <c r="H21" s="398"/>
    </row>
    <row r="22" spans="1:8" ht="13.5">
      <c r="A22" s="500" t="s">
        <v>22</v>
      </c>
      <c r="B22" s="501"/>
      <c r="C22" s="545"/>
      <c r="D22" s="546" t="s">
        <v>23</v>
      </c>
      <c r="E22" s="547"/>
      <c r="F22" s="548"/>
      <c r="G22" s="546" t="s">
        <v>20</v>
      </c>
      <c r="H22" s="549"/>
    </row>
    <row r="23" spans="1:8" ht="13.5">
      <c r="A23" s="554">
        <v>0.01</v>
      </c>
      <c r="B23" s="551"/>
      <c r="C23" s="551"/>
      <c r="D23" s="538">
        <v>1000</v>
      </c>
      <c r="E23" s="531"/>
      <c r="F23" s="532"/>
      <c r="G23" s="533">
        <v>1</v>
      </c>
      <c r="H23" s="499"/>
    </row>
    <row r="24" spans="1:8" ht="13.5">
      <c r="A24" s="536">
        <v>1000.01</v>
      </c>
      <c r="B24" s="537"/>
      <c r="C24" s="537"/>
      <c r="D24" s="538">
        <v>2000</v>
      </c>
      <c r="E24" s="531"/>
      <c r="F24" s="532"/>
      <c r="G24" s="533">
        <v>0.95</v>
      </c>
      <c r="H24" s="499"/>
    </row>
    <row r="25" spans="1:8" ht="13.5">
      <c r="A25" s="503">
        <v>2000.01</v>
      </c>
      <c r="B25" s="504"/>
      <c r="C25" s="504"/>
      <c r="D25" s="538">
        <v>3000</v>
      </c>
      <c r="E25" s="531"/>
      <c r="F25" s="532"/>
      <c r="G25" s="534">
        <v>0.9</v>
      </c>
      <c r="H25" s="535"/>
    </row>
    <row r="26" spans="1:8" ht="13.5">
      <c r="A26" s="525">
        <v>3000.01</v>
      </c>
      <c r="B26" s="526"/>
      <c r="C26" s="527"/>
      <c r="D26" s="530">
        <v>4000</v>
      </c>
      <c r="E26" s="531"/>
      <c r="F26" s="532"/>
      <c r="G26" s="533">
        <v>0.85</v>
      </c>
      <c r="H26" s="499"/>
    </row>
    <row r="27" spans="1:8" ht="13.5">
      <c r="A27" s="528">
        <v>4000.01</v>
      </c>
      <c r="B27" s="529"/>
      <c r="C27" s="529"/>
      <c r="D27" s="530">
        <v>5000</v>
      </c>
      <c r="E27" s="526"/>
      <c r="F27" s="527"/>
      <c r="G27" s="534">
        <v>0.8</v>
      </c>
      <c r="H27" s="535"/>
    </row>
    <row r="28" spans="1:8" ht="14.25" thickBot="1">
      <c r="A28" s="503">
        <v>5000.01</v>
      </c>
      <c r="B28" s="504"/>
      <c r="C28" s="504"/>
      <c r="D28" s="516">
        <v>10000</v>
      </c>
      <c r="E28" s="517"/>
      <c r="F28" s="518"/>
      <c r="G28" s="519">
        <v>0.6</v>
      </c>
      <c r="H28" s="520"/>
    </row>
    <row r="29" spans="1:8" ht="8.25" customHeight="1" thickBot="1">
      <c r="A29" s="396"/>
      <c r="B29" s="397"/>
      <c r="C29" s="397"/>
      <c r="D29" s="397"/>
      <c r="E29" s="397"/>
      <c r="F29" s="397"/>
      <c r="G29" s="397"/>
      <c r="H29" s="398"/>
    </row>
    <row r="30" spans="1:8" ht="17.25" customHeight="1">
      <c r="A30" s="521" t="s">
        <v>466</v>
      </c>
      <c r="B30" s="522"/>
      <c r="C30" s="522"/>
      <c r="D30" s="522"/>
      <c r="E30" s="522"/>
      <c r="F30" s="522"/>
      <c r="G30" s="522"/>
      <c r="H30" s="523"/>
    </row>
    <row r="31" spans="1:8" ht="14.25" thickBot="1">
      <c r="A31" s="521" t="s">
        <v>469</v>
      </c>
      <c r="B31" s="277"/>
      <c r="C31" s="277"/>
      <c r="D31" s="277"/>
      <c r="E31" s="277"/>
      <c r="F31" s="277"/>
      <c r="G31" s="277"/>
      <c r="H31" s="524"/>
    </row>
    <row r="32" spans="1:8" ht="9" customHeight="1" thickBot="1">
      <c r="A32" s="396"/>
      <c r="B32" s="397"/>
      <c r="C32" s="397"/>
      <c r="D32" s="397"/>
      <c r="E32" s="397"/>
      <c r="F32" s="397"/>
      <c r="G32" s="397"/>
      <c r="H32" s="398"/>
    </row>
    <row r="33" spans="1:8" ht="13.5">
      <c r="A33" s="500" t="s">
        <v>22</v>
      </c>
      <c r="B33" s="501"/>
      <c r="C33" s="501"/>
      <c r="D33" s="501" t="s">
        <v>23</v>
      </c>
      <c r="E33" s="501"/>
      <c r="F33" s="501"/>
      <c r="G33" s="501" t="s">
        <v>20</v>
      </c>
      <c r="H33" s="502"/>
    </row>
    <row r="34" spans="1:8" ht="13.5">
      <c r="A34" s="493">
        <v>1000</v>
      </c>
      <c r="B34" s="494"/>
      <c r="C34" s="494"/>
      <c r="D34" s="495">
        <v>2000</v>
      </c>
      <c r="E34" s="496"/>
      <c r="F34" s="497"/>
      <c r="G34" s="498">
        <v>0.2</v>
      </c>
      <c r="H34" s="499"/>
    </row>
    <row r="35" spans="1:8" ht="13.5">
      <c r="A35" s="512">
        <v>2000.01</v>
      </c>
      <c r="B35" s="513"/>
      <c r="C35" s="513"/>
      <c r="D35" s="495">
        <v>5000</v>
      </c>
      <c r="E35" s="496"/>
      <c r="F35" s="497"/>
      <c r="G35" s="498">
        <v>0.1</v>
      </c>
      <c r="H35" s="499"/>
    </row>
    <row r="36" spans="1:8" ht="13.5">
      <c r="A36" s="512">
        <v>5000.01</v>
      </c>
      <c r="B36" s="513"/>
      <c r="C36" s="513"/>
      <c r="D36" s="495">
        <v>10000</v>
      </c>
      <c r="E36" s="496"/>
      <c r="F36" s="497"/>
      <c r="G36" s="514">
        <v>0.06</v>
      </c>
      <c r="H36" s="515"/>
    </row>
    <row r="37" spans="1:8" ht="14.25" thickBot="1">
      <c r="A37" s="505">
        <v>10000.01</v>
      </c>
      <c r="B37" s="506"/>
      <c r="C37" s="506"/>
      <c r="D37" s="507">
        <v>20000</v>
      </c>
      <c r="E37" s="508"/>
      <c r="F37" s="509"/>
      <c r="G37" s="510">
        <v>0.05</v>
      </c>
      <c r="H37" s="511"/>
    </row>
    <row r="38" spans="1:8" ht="13.5">
      <c r="A38" s="8"/>
      <c r="B38" s="8"/>
      <c r="C38" s="8"/>
      <c r="D38" s="8"/>
      <c r="E38" s="8"/>
      <c r="F38" s="8"/>
      <c r="G38" s="8"/>
      <c r="H38" s="8"/>
    </row>
    <row r="44" spans="1:8">
      <c r="A44" s="562"/>
      <c r="B44" s="562"/>
      <c r="C44" s="562"/>
      <c r="D44" s="562"/>
      <c r="E44" s="562"/>
      <c r="F44" s="562"/>
      <c r="G44" s="3"/>
      <c r="H44" s="3"/>
    </row>
    <row r="45" spans="1:8">
      <c r="A45" s="4"/>
      <c r="B45" s="5"/>
      <c r="C45" s="5"/>
      <c r="D45" s="5"/>
      <c r="E45" s="5"/>
      <c r="F45" s="5"/>
      <c r="G45" s="5"/>
      <c r="H45" s="5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</sheetData>
  <mergeCells count="73">
    <mergeCell ref="A44:F44"/>
    <mergeCell ref="G14:H14"/>
    <mergeCell ref="D14:F14"/>
    <mergeCell ref="A14:C14"/>
    <mergeCell ref="A16:C16"/>
    <mergeCell ref="D16:F16"/>
    <mergeCell ref="G16:H16"/>
    <mergeCell ref="A23:C23"/>
    <mergeCell ref="D23:F23"/>
    <mergeCell ref="G23:H23"/>
    <mergeCell ref="D12:F12"/>
    <mergeCell ref="A17:H17"/>
    <mergeCell ref="A19:H19"/>
    <mergeCell ref="A2:H2"/>
    <mergeCell ref="A3:H3"/>
    <mergeCell ref="A5:H5"/>
    <mergeCell ref="A15:C15"/>
    <mergeCell ref="D15:F15"/>
    <mergeCell ref="G12:H12"/>
    <mergeCell ref="A13:C13"/>
    <mergeCell ref="A7:H7"/>
    <mergeCell ref="A8:H8"/>
    <mergeCell ref="A9:H9"/>
    <mergeCell ref="A10:C10"/>
    <mergeCell ref="D10:F10"/>
    <mergeCell ref="G10:H10"/>
    <mergeCell ref="A22:C22"/>
    <mergeCell ref="D22:F22"/>
    <mergeCell ref="G22:H22"/>
    <mergeCell ref="A20:H20"/>
    <mergeCell ref="D11:F11"/>
    <mergeCell ref="G11:H11"/>
    <mergeCell ref="D13:F13"/>
    <mergeCell ref="G13:H13"/>
    <mergeCell ref="A11:C11"/>
    <mergeCell ref="A18:H18"/>
    <mergeCell ref="G15:H15"/>
    <mergeCell ref="A12:C12"/>
    <mergeCell ref="D26:F26"/>
    <mergeCell ref="D27:F27"/>
    <mergeCell ref="G26:H26"/>
    <mergeCell ref="G27:H27"/>
    <mergeCell ref="A24:C24"/>
    <mergeCell ref="D24:F24"/>
    <mergeCell ref="G24:H24"/>
    <mergeCell ref="A25:C25"/>
    <mergeCell ref="D25:F25"/>
    <mergeCell ref="G25:H25"/>
    <mergeCell ref="G35:H35"/>
    <mergeCell ref="A37:C37"/>
    <mergeCell ref="D37:F37"/>
    <mergeCell ref="G37:H37"/>
    <mergeCell ref="A35:C35"/>
    <mergeCell ref="D35:F35"/>
    <mergeCell ref="D36:F36"/>
    <mergeCell ref="G36:H36"/>
    <mergeCell ref="A36:C36"/>
    <mergeCell ref="A21:H21"/>
    <mergeCell ref="A29:H29"/>
    <mergeCell ref="A32:H32"/>
    <mergeCell ref="A34:C34"/>
    <mergeCell ref="D34:F34"/>
    <mergeCell ref="G34:H34"/>
    <mergeCell ref="A33:C33"/>
    <mergeCell ref="D33:F33"/>
    <mergeCell ref="G33:H33"/>
    <mergeCell ref="A28:C28"/>
    <mergeCell ref="D28:F28"/>
    <mergeCell ref="G28:H28"/>
    <mergeCell ref="A30:H30"/>
    <mergeCell ref="A31:H31"/>
    <mergeCell ref="A26:C26"/>
    <mergeCell ref="A27:C27"/>
  </mergeCells>
  <phoneticPr fontId="3" type="noConversion"/>
  <printOptions horizontalCentered="1" verticalCentered="1"/>
  <pageMargins left="0.39370078740157483" right="0.55118110236220474" top="0.70866141732283472" bottom="0.70866141732283472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52"/>
  <sheetViews>
    <sheetView view="pageBreakPreview" zoomScaleSheetLayoutView="100" workbookViewId="0">
      <pane ySplit="9" topLeftCell="A40" activePane="bottomLeft" state="frozen"/>
      <selection pane="bottomLeft" activeCell="F64" sqref="F64"/>
    </sheetView>
  </sheetViews>
  <sheetFormatPr baseColWidth="10" defaultRowHeight="13.5"/>
  <cols>
    <col min="1" max="4" width="6.7109375" style="58" customWidth="1"/>
    <col min="5" max="5" width="22.140625" style="58" bestFit="1" customWidth="1"/>
    <col min="6" max="6" width="18.28515625" style="58" bestFit="1" customWidth="1"/>
    <col min="7" max="7" width="8.7109375" style="58" bestFit="1" customWidth="1"/>
    <col min="8" max="8" width="14.85546875" style="136" customWidth="1"/>
    <col min="9" max="16384" width="11.42578125" style="58"/>
  </cols>
  <sheetData>
    <row r="1" spans="1:10" ht="24" customHeight="1">
      <c r="A1" s="570" t="s">
        <v>472</v>
      </c>
      <c r="B1" s="571"/>
      <c r="C1" s="571"/>
      <c r="D1" s="571"/>
      <c r="E1" s="571"/>
      <c r="F1" s="571"/>
      <c r="G1" s="571"/>
      <c r="H1" s="572"/>
    </row>
    <row r="2" spans="1:10" ht="14.25" customHeight="1" thickBot="1">
      <c r="A2" s="573" t="s">
        <v>515</v>
      </c>
      <c r="B2" s="574"/>
      <c r="C2" s="574"/>
      <c r="D2" s="574"/>
      <c r="E2" s="574"/>
      <c r="F2" s="574"/>
      <c r="G2" s="574"/>
      <c r="H2" s="575"/>
    </row>
    <row r="3" spans="1:10" ht="17.25" customHeight="1">
      <c r="A3" s="576" t="s">
        <v>379</v>
      </c>
      <c r="B3" s="579" t="s">
        <v>380</v>
      </c>
      <c r="C3" s="579" t="s">
        <v>381</v>
      </c>
      <c r="D3" s="579" t="s">
        <v>8</v>
      </c>
      <c r="E3" s="582"/>
      <c r="F3" s="583"/>
      <c r="G3" s="583"/>
      <c r="H3" s="584"/>
    </row>
    <row r="4" spans="1:10">
      <c r="A4" s="577"/>
      <c r="B4" s="580"/>
      <c r="C4" s="580"/>
      <c r="D4" s="580"/>
      <c r="E4" s="565" t="s">
        <v>382</v>
      </c>
      <c r="F4" s="565"/>
      <c r="G4" s="565"/>
      <c r="H4" s="566"/>
    </row>
    <row r="5" spans="1:10">
      <c r="A5" s="577"/>
      <c r="B5" s="580"/>
      <c r="C5" s="580"/>
      <c r="D5" s="580"/>
      <c r="E5" s="565" t="s">
        <v>383</v>
      </c>
      <c r="F5" s="565"/>
      <c r="G5" s="565"/>
      <c r="H5" s="566"/>
    </row>
    <row r="6" spans="1:10" ht="17.25" customHeight="1">
      <c r="A6" s="577"/>
      <c r="B6" s="580"/>
      <c r="C6" s="580"/>
      <c r="D6" s="580"/>
      <c r="E6" s="565"/>
      <c r="F6" s="565"/>
      <c r="G6" s="565"/>
      <c r="H6" s="566"/>
    </row>
    <row r="7" spans="1:10" ht="21" customHeight="1" thickBot="1">
      <c r="A7" s="578"/>
      <c r="B7" s="581"/>
      <c r="C7" s="581" t="s">
        <v>9</v>
      </c>
      <c r="D7" s="581" t="s">
        <v>10</v>
      </c>
      <c r="E7" s="594"/>
      <c r="F7" s="595"/>
      <c r="G7" s="595"/>
      <c r="H7" s="596"/>
    </row>
    <row r="8" spans="1:10" ht="27.75" customHeight="1" thickBot="1">
      <c r="A8" s="597" t="s">
        <v>11</v>
      </c>
      <c r="B8" s="598"/>
      <c r="C8" s="598"/>
      <c r="D8" s="598"/>
      <c r="E8" s="132" t="s">
        <v>379</v>
      </c>
      <c r="F8" s="132" t="s">
        <v>384</v>
      </c>
      <c r="G8" s="132" t="s">
        <v>381</v>
      </c>
      <c r="H8" s="134" t="s">
        <v>479</v>
      </c>
    </row>
    <row r="9" spans="1:10" ht="15" customHeight="1">
      <c r="A9" s="59">
        <v>1</v>
      </c>
      <c r="B9" s="60">
        <v>0</v>
      </c>
      <c r="C9" s="60">
        <v>1</v>
      </c>
      <c r="D9" s="60">
        <v>1</v>
      </c>
      <c r="E9" s="60" t="s">
        <v>385</v>
      </c>
      <c r="F9" s="60" t="s">
        <v>386</v>
      </c>
      <c r="G9" s="61">
        <v>1</v>
      </c>
      <c r="H9" s="180">
        <v>97389.6</v>
      </c>
      <c r="J9" s="62"/>
    </row>
    <row r="10" spans="1:10">
      <c r="A10" s="63">
        <v>1</v>
      </c>
      <c r="B10" s="64">
        <v>0</v>
      </c>
      <c r="C10" s="64">
        <v>6</v>
      </c>
      <c r="D10" s="64">
        <v>1</v>
      </c>
      <c r="E10" s="64" t="s">
        <v>385</v>
      </c>
      <c r="F10" s="64" t="s">
        <v>386</v>
      </c>
      <c r="G10" s="65" t="s">
        <v>388</v>
      </c>
      <c r="H10" s="181">
        <v>1500000</v>
      </c>
      <c r="J10" s="62"/>
    </row>
    <row r="11" spans="1:10">
      <c r="A11" s="66">
        <v>1</v>
      </c>
      <c r="B11" s="67">
        <v>0</v>
      </c>
      <c r="C11" s="67">
        <v>2</v>
      </c>
      <c r="D11" s="67">
        <v>1</v>
      </c>
      <c r="E11" s="67" t="s">
        <v>385</v>
      </c>
      <c r="F11" s="67" t="s">
        <v>386</v>
      </c>
      <c r="G11" s="68">
        <v>2</v>
      </c>
      <c r="H11" s="181">
        <v>75268.800000000003</v>
      </c>
      <c r="J11" s="62"/>
    </row>
    <row r="12" spans="1:10">
      <c r="A12" s="66">
        <v>1</v>
      </c>
      <c r="B12" s="67">
        <v>0</v>
      </c>
      <c r="C12" s="67">
        <v>3</v>
      </c>
      <c r="D12" s="67">
        <v>1</v>
      </c>
      <c r="E12" s="67" t="s">
        <v>385</v>
      </c>
      <c r="F12" s="67" t="s">
        <v>386</v>
      </c>
      <c r="G12" s="68">
        <v>3</v>
      </c>
      <c r="H12" s="181">
        <v>39279.599999999999</v>
      </c>
      <c r="J12" s="62"/>
    </row>
    <row r="13" spans="1:10">
      <c r="A13" s="66">
        <v>1</v>
      </c>
      <c r="B13" s="67">
        <v>0</v>
      </c>
      <c r="C13" s="67">
        <v>4</v>
      </c>
      <c r="D13" s="67">
        <v>1</v>
      </c>
      <c r="E13" s="67" t="s">
        <v>385</v>
      </c>
      <c r="F13" s="67" t="s">
        <v>386</v>
      </c>
      <c r="G13" s="68">
        <v>4</v>
      </c>
      <c r="H13" s="181">
        <v>27294</v>
      </c>
      <c r="J13" s="62"/>
    </row>
    <row r="14" spans="1:10">
      <c r="A14" s="567"/>
      <c r="B14" s="568"/>
      <c r="C14" s="568"/>
      <c r="D14" s="568"/>
      <c r="E14" s="568"/>
      <c r="F14" s="568"/>
      <c r="G14" s="568"/>
      <c r="H14" s="569"/>
      <c r="J14" s="62"/>
    </row>
    <row r="15" spans="1:10">
      <c r="A15" s="66">
        <v>2</v>
      </c>
      <c r="B15" s="67">
        <v>0</v>
      </c>
      <c r="C15" s="67">
        <v>1</v>
      </c>
      <c r="D15" s="67">
        <v>1</v>
      </c>
      <c r="E15" s="67" t="s">
        <v>389</v>
      </c>
      <c r="F15" s="67" t="s">
        <v>386</v>
      </c>
      <c r="G15" s="68">
        <v>1</v>
      </c>
      <c r="H15" s="181">
        <v>63579.6</v>
      </c>
      <c r="J15" s="62"/>
    </row>
    <row r="16" spans="1:10">
      <c r="A16" s="66">
        <v>2</v>
      </c>
      <c r="B16" s="67">
        <v>0</v>
      </c>
      <c r="C16" s="67">
        <v>2</v>
      </c>
      <c r="D16" s="67">
        <v>1</v>
      </c>
      <c r="E16" s="67" t="s">
        <v>389</v>
      </c>
      <c r="F16" s="67" t="s">
        <v>386</v>
      </c>
      <c r="G16" s="68">
        <v>2</v>
      </c>
      <c r="H16" s="181">
        <v>55996.800000000003</v>
      </c>
      <c r="J16" s="62"/>
    </row>
    <row r="17" spans="1:10">
      <c r="A17" s="66">
        <v>2</v>
      </c>
      <c r="B17" s="67">
        <v>0</v>
      </c>
      <c r="C17" s="67">
        <v>3</v>
      </c>
      <c r="D17" s="67">
        <v>1</v>
      </c>
      <c r="E17" s="67" t="s">
        <v>389</v>
      </c>
      <c r="F17" s="67" t="s">
        <v>386</v>
      </c>
      <c r="G17" s="68">
        <v>3</v>
      </c>
      <c r="H17" s="181">
        <v>32006.400000000001</v>
      </c>
      <c r="J17" s="62"/>
    </row>
    <row r="18" spans="1:10">
      <c r="A18" s="66">
        <v>2</v>
      </c>
      <c r="B18" s="67">
        <v>0</v>
      </c>
      <c r="C18" s="67">
        <v>4</v>
      </c>
      <c r="D18" s="67">
        <v>1</v>
      </c>
      <c r="E18" s="67" t="s">
        <v>389</v>
      </c>
      <c r="F18" s="67" t="s">
        <v>386</v>
      </c>
      <c r="G18" s="68">
        <v>4</v>
      </c>
      <c r="H18" s="181">
        <v>14676</v>
      </c>
      <c r="J18" s="62"/>
    </row>
    <row r="19" spans="1:10" ht="7.5" customHeight="1">
      <c r="A19" s="567"/>
      <c r="B19" s="568"/>
      <c r="C19" s="568"/>
      <c r="D19" s="568"/>
      <c r="E19" s="568"/>
      <c r="F19" s="568"/>
      <c r="G19" s="568"/>
      <c r="H19" s="569"/>
      <c r="J19" s="62"/>
    </row>
    <row r="20" spans="1:10">
      <c r="A20" s="66">
        <v>3</v>
      </c>
      <c r="B20" s="67">
        <v>0</v>
      </c>
      <c r="C20" s="67">
        <v>1</v>
      </c>
      <c r="D20" s="67">
        <v>1</v>
      </c>
      <c r="E20" s="69" t="s">
        <v>390</v>
      </c>
      <c r="F20" s="67" t="s">
        <v>386</v>
      </c>
      <c r="G20" s="69">
        <v>1</v>
      </c>
      <c r="H20" s="181">
        <v>26035.200000000001</v>
      </c>
      <c r="J20" s="62"/>
    </row>
    <row r="21" spans="1:10">
      <c r="A21" s="66">
        <v>3</v>
      </c>
      <c r="B21" s="67">
        <v>0</v>
      </c>
      <c r="C21" s="67">
        <v>2</v>
      </c>
      <c r="D21" s="67">
        <v>1</v>
      </c>
      <c r="E21" s="69" t="s">
        <v>390</v>
      </c>
      <c r="F21" s="67" t="s">
        <v>386</v>
      </c>
      <c r="G21" s="69">
        <v>2</v>
      </c>
      <c r="H21" s="181">
        <v>22879.200000000001</v>
      </c>
      <c r="J21" s="62"/>
    </row>
    <row r="22" spans="1:10">
      <c r="A22" s="66">
        <v>3</v>
      </c>
      <c r="B22" s="67">
        <v>0</v>
      </c>
      <c r="C22" s="67">
        <v>3</v>
      </c>
      <c r="D22" s="67">
        <v>1</v>
      </c>
      <c r="E22" s="69" t="s">
        <v>390</v>
      </c>
      <c r="F22" s="67" t="s">
        <v>386</v>
      </c>
      <c r="G22" s="69">
        <v>3</v>
      </c>
      <c r="H22" s="135">
        <v>0</v>
      </c>
      <c r="J22" s="62"/>
    </row>
    <row r="23" spans="1:10" ht="6.75" customHeight="1">
      <c r="A23" s="567"/>
      <c r="B23" s="568"/>
      <c r="C23" s="568"/>
      <c r="D23" s="568"/>
      <c r="E23" s="568"/>
      <c r="F23" s="568"/>
      <c r="G23" s="568"/>
      <c r="H23" s="569"/>
      <c r="J23" s="62"/>
    </row>
    <row r="24" spans="1:10">
      <c r="A24" s="66">
        <v>5</v>
      </c>
      <c r="B24" s="67">
        <v>0</v>
      </c>
      <c r="C24" s="67">
        <v>1</v>
      </c>
      <c r="D24" s="67">
        <v>1</v>
      </c>
      <c r="E24" s="69" t="s">
        <v>391</v>
      </c>
      <c r="F24" s="67" t="s">
        <v>386</v>
      </c>
      <c r="G24" s="69">
        <v>1</v>
      </c>
      <c r="H24" s="181">
        <v>155422.79999999999</v>
      </c>
      <c r="J24" s="62"/>
    </row>
    <row r="25" spans="1:10">
      <c r="A25" s="66">
        <v>5</v>
      </c>
      <c r="B25" s="67">
        <v>0</v>
      </c>
      <c r="C25" s="67">
        <v>2</v>
      </c>
      <c r="D25" s="67">
        <v>1</v>
      </c>
      <c r="E25" s="69" t="s">
        <v>391</v>
      </c>
      <c r="F25" s="67" t="s">
        <v>386</v>
      </c>
      <c r="G25" s="69">
        <v>2</v>
      </c>
      <c r="H25" s="181">
        <v>75267.600000000006</v>
      </c>
      <c r="J25" s="62"/>
    </row>
    <row r="26" spans="1:10">
      <c r="A26" s="66">
        <v>5</v>
      </c>
      <c r="B26" s="67">
        <v>0</v>
      </c>
      <c r="C26" s="67">
        <v>3</v>
      </c>
      <c r="D26" s="67">
        <v>1</v>
      </c>
      <c r="E26" s="69" t="s">
        <v>391</v>
      </c>
      <c r="F26" s="67" t="s">
        <v>386</v>
      </c>
      <c r="G26" s="69">
        <v>3</v>
      </c>
      <c r="H26" s="181">
        <v>34659.599999999999</v>
      </c>
      <c r="J26" s="62"/>
    </row>
    <row r="27" spans="1:10" ht="7.5" customHeight="1">
      <c r="A27" s="567"/>
      <c r="B27" s="568"/>
      <c r="C27" s="568"/>
      <c r="D27" s="568"/>
      <c r="E27" s="568"/>
      <c r="F27" s="568"/>
      <c r="G27" s="568"/>
      <c r="H27" s="569"/>
      <c r="J27" s="62"/>
    </row>
    <row r="28" spans="1:10">
      <c r="A28" s="66">
        <v>7</v>
      </c>
      <c r="B28" s="67">
        <v>0</v>
      </c>
      <c r="C28" s="67">
        <v>1</v>
      </c>
      <c r="D28" s="67">
        <v>1</v>
      </c>
      <c r="E28" s="69" t="s">
        <v>392</v>
      </c>
      <c r="F28" s="67" t="s">
        <v>386</v>
      </c>
      <c r="G28" s="69">
        <v>1</v>
      </c>
      <c r="H28" s="181">
        <v>16772.400000000001</v>
      </c>
      <c r="J28" s="62"/>
    </row>
    <row r="29" spans="1:10">
      <c r="A29" s="66">
        <v>7</v>
      </c>
      <c r="B29" s="67">
        <v>0</v>
      </c>
      <c r="C29" s="67">
        <v>2</v>
      </c>
      <c r="D29" s="67">
        <v>1</v>
      </c>
      <c r="E29" s="69" t="s">
        <v>392</v>
      </c>
      <c r="F29" s="67" t="s">
        <v>386</v>
      </c>
      <c r="G29" s="69">
        <v>2</v>
      </c>
      <c r="H29" s="181">
        <v>13418.4</v>
      </c>
      <c r="J29" s="62"/>
    </row>
    <row r="30" spans="1:10">
      <c r="A30" s="66">
        <v>7</v>
      </c>
      <c r="B30" s="67">
        <v>0</v>
      </c>
      <c r="C30" s="67">
        <v>3</v>
      </c>
      <c r="D30" s="67">
        <v>1</v>
      </c>
      <c r="E30" s="69" t="s">
        <v>392</v>
      </c>
      <c r="F30" s="67" t="s">
        <v>386</v>
      </c>
      <c r="G30" s="69">
        <v>3</v>
      </c>
      <c r="H30" s="181">
        <v>10735.2</v>
      </c>
      <c r="J30" s="62"/>
    </row>
    <row r="31" spans="1:10">
      <c r="A31" s="66">
        <v>7</v>
      </c>
      <c r="B31" s="67">
        <v>0</v>
      </c>
      <c r="C31" s="67">
        <v>4</v>
      </c>
      <c r="D31" s="67">
        <v>1</v>
      </c>
      <c r="E31" s="69" t="s">
        <v>392</v>
      </c>
      <c r="F31" s="67" t="s">
        <v>386</v>
      </c>
      <c r="G31" s="69">
        <v>4</v>
      </c>
      <c r="H31" s="181">
        <v>8580</v>
      </c>
      <c r="J31" s="62"/>
    </row>
    <row r="32" spans="1:10">
      <c r="A32" s="66"/>
      <c r="B32" s="67"/>
      <c r="C32" s="67"/>
      <c r="D32" s="67"/>
      <c r="E32" s="69"/>
      <c r="F32" s="67"/>
      <c r="G32" s="69"/>
      <c r="H32" s="135"/>
      <c r="J32" s="62"/>
    </row>
    <row r="33" spans="1:10" ht="7.5" customHeight="1">
      <c r="A33" s="567"/>
      <c r="B33" s="568"/>
      <c r="C33" s="568"/>
      <c r="D33" s="568"/>
      <c r="E33" s="568"/>
      <c r="F33" s="568"/>
      <c r="G33" s="568"/>
      <c r="H33" s="569"/>
      <c r="J33" s="62"/>
    </row>
    <row r="34" spans="1:10">
      <c r="A34" s="66">
        <v>8</v>
      </c>
      <c r="B34" s="67">
        <v>0</v>
      </c>
      <c r="C34" s="67">
        <v>1</v>
      </c>
      <c r="D34" s="67">
        <v>1</v>
      </c>
      <c r="E34" s="69" t="s">
        <v>393</v>
      </c>
      <c r="F34" s="67" t="s">
        <v>386</v>
      </c>
      <c r="G34" s="69">
        <v>1</v>
      </c>
      <c r="H34" s="181">
        <v>1665.6</v>
      </c>
      <c r="J34" s="62"/>
    </row>
    <row r="35" spans="1:10">
      <c r="A35" s="66">
        <v>8</v>
      </c>
      <c r="B35" s="67">
        <v>0</v>
      </c>
      <c r="C35" s="67">
        <v>2</v>
      </c>
      <c r="D35" s="67">
        <v>1</v>
      </c>
      <c r="E35" s="69" t="s">
        <v>393</v>
      </c>
      <c r="F35" s="67" t="s">
        <v>386</v>
      </c>
      <c r="G35" s="69">
        <v>2</v>
      </c>
      <c r="H35" s="181">
        <v>1362</v>
      </c>
      <c r="J35" s="62"/>
    </row>
    <row r="36" spans="1:10">
      <c r="A36" s="66">
        <v>8</v>
      </c>
      <c r="B36" s="67">
        <v>0</v>
      </c>
      <c r="C36" s="67">
        <v>3</v>
      </c>
      <c r="D36" s="67">
        <v>1</v>
      </c>
      <c r="E36" s="69" t="s">
        <v>393</v>
      </c>
      <c r="F36" s="67" t="s">
        <v>386</v>
      </c>
      <c r="G36" s="69">
        <v>3</v>
      </c>
      <c r="H36" s="181">
        <v>1182</v>
      </c>
      <c r="J36" s="62"/>
    </row>
    <row r="37" spans="1:10">
      <c r="A37" s="66">
        <v>8</v>
      </c>
      <c r="B37" s="67">
        <v>0</v>
      </c>
      <c r="C37" s="67">
        <v>4</v>
      </c>
      <c r="D37" s="67">
        <v>1</v>
      </c>
      <c r="E37" s="69" t="s">
        <v>393</v>
      </c>
      <c r="F37" s="67" t="s">
        <v>386</v>
      </c>
      <c r="G37" s="69">
        <v>4</v>
      </c>
      <c r="H37" s="181">
        <v>418.8</v>
      </c>
      <c r="J37" s="62"/>
    </row>
    <row r="38" spans="1:10">
      <c r="A38" s="66">
        <v>8</v>
      </c>
      <c r="B38" s="67">
        <v>0</v>
      </c>
      <c r="C38" s="67">
        <v>5</v>
      </c>
      <c r="D38" s="67">
        <v>1</v>
      </c>
      <c r="E38" s="69" t="s">
        <v>393</v>
      </c>
      <c r="F38" s="67" t="s">
        <v>386</v>
      </c>
      <c r="G38" s="69">
        <v>5</v>
      </c>
      <c r="H38" s="135">
        <v>0</v>
      </c>
    </row>
    <row r="39" spans="1:10">
      <c r="A39" s="66">
        <v>8</v>
      </c>
      <c r="B39" s="67">
        <v>0</v>
      </c>
      <c r="C39" s="67">
        <v>6</v>
      </c>
      <c r="D39" s="67">
        <v>1</v>
      </c>
      <c r="E39" s="69" t="s">
        <v>393</v>
      </c>
      <c r="F39" s="67" t="s">
        <v>386</v>
      </c>
      <c r="G39" s="69">
        <v>6</v>
      </c>
      <c r="H39" s="135">
        <v>0</v>
      </c>
    </row>
    <row r="40" spans="1:10" ht="8.25" customHeight="1">
      <c r="A40" s="567"/>
      <c r="B40" s="568"/>
      <c r="C40" s="568"/>
      <c r="D40" s="568"/>
      <c r="E40" s="568"/>
      <c r="F40" s="568"/>
      <c r="G40" s="568"/>
      <c r="H40" s="569"/>
    </row>
    <row r="41" spans="1:10">
      <c r="A41" s="66">
        <v>9</v>
      </c>
      <c r="B41" s="67">
        <v>0</v>
      </c>
      <c r="C41" s="67">
        <v>1</v>
      </c>
      <c r="D41" s="67">
        <v>1</v>
      </c>
      <c r="E41" s="69" t="s">
        <v>394</v>
      </c>
      <c r="F41" s="67" t="s">
        <v>386</v>
      </c>
      <c r="G41" s="69">
        <v>1</v>
      </c>
      <c r="H41" s="135">
        <v>0</v>
      </c>
    </row>
    <row r="42" spans="1:10">
      <c r="A42" s="66">
        <v>9</v>
      </c>
      <c r="B42" s="67">
        <v>0</v>
      </c>
      <c r="C42" s="67">
        <v>2</v>
      </c>
      <c r="D42" s="67">
        <v>1</v>
      </c>
      <c r="E42" s="69" t="s">
        <v>394</v>
      </c>
      <c r="F42" s="67" t="s">
        <v>386</v>
      </c>
      <c r="G42" s="69">
        <v>2</v>
      </c>
      <c r="H42" s="135">
        <v>0</v>
      </c>
    </row>
    <row r="43" spans="1:10">
      <c r="A43" s="66">
        <v>9</v>
      </c>
      <c r="B43" s="67">
        <v>0</v>
      </c>
      <c r="C43" s="67">
        <v>3</v>
      </c>
      <c r="D43" s="67">
        <v>1</v>
      </c>
      <c r="E43" s="69" t="s">
        <v>394</v>
      </c>
      <c r="F43" s="67" t="s">
        <v>386</v>
      </c>
      <c r="G43" s="69">
        <v>3</v>
      </c>
      <c r="H43" s="135">
        <v>0</v>
      </c>
    </row>
    <row r="44" spans="1:10" ht="14.25" thickBot="1">
      <c r="A44" s="104">
        <v>9</v>
      </c>
      <c r="B44" s="105">
        <v>0</v>
      </c>
      <c r="C44" s="105">
        <v>4</v>
      </c>
      <c r="D44" s="105">
        <v>1</v>
      </c>
      <c r="E44" s="106" t="s">
        <v>394</v>
      </c>
      <c r="F44" s="105" t="s">
        <v>386</v>
      </c>
      <c r="G44" s="106">
        <v>4</v>
      </c>
      <c r="H44" s="137">
        <v>0</v>
      </c>
    </row>
    <row r="45" spans="1:10" ht="30" customHeight="1">
      <c r="A45" s="588" t="s">
        <v>490</v>
      </c>
      <c r="B45" s="589"/>
      <c r="C45" s="589"/>
      <c r="D45" s="589"/>
      <c r="E45" s="589"/>
      <c r="F45" s="589"/>
      <c r="G45" s="589"/>
      <c r="H45" s="590"/>
    </row>
    <row r="46" spans="1:10" ht="42.75" customHeight="1">
      <c r="A46" s="591" t="s">
        <v>511</v>
      </c>
      <c r="B46" s="592"/>
      <c r="C46" s="592"/>
      <c r="D46" s="592"/>
      <c r="E46" s="592"/>
      <c r="F46" s="592"/>
      <c r="G46" s="592"/>
      <c r="H46" s="593"/>
    </row>
    <row r="47" spans="1:10" ht="9" customHeight="1">
      <c r="A47" s="108"/>
      <c r="B47" s="109"/>
      <c r="C47" s="109"/>
      <c r="D47" s="109"/>
      <c r="E47" s="109"/>
      <c r="F47" s="109"/>
      <c r="G47" s="109"/>
      <c r="H47" s="110"/>
    </row>
    <row r="48" spans="1:10">
      <c r="A48" s="159" t="s">
        <v>512</v>
      </c>
      <c r="B48" s="160"/>
      <c r="C48" s="160"/>
      <c r="D48" s="160"/>
      <c r="E48" s="160"/>
      <c r="F48" s="160"/>
      <c r="G48" s="160"/>
      <c r="H48" s="110">
        <v>1011</v>
      </c>
    </row>
    <row r="49" spans="1:8">
      <c r="A49" s="159" t="s">
        <v>513</v>
      </c>
      <c r="B49" s="160"/>
      <c r="C49" s="160"/>
      <c r="D49" s="160"/>
      <c r="E49" s="160"/>
      <c r="F49" s="160"/>
      <c r="G49" s="160"/>
      <c r="H49" s="110">
        <v>2221</v>
      </c>
    </row>
    <row r="50" spans="1:8">
      <c r="A50" s="159" t="s">
        <v>514</v>
      </c>
      <c r="B50" s="160"/>
      <c r="C50" s="160"/>
      <c r="D50" s="160"/>
      <c r="E50" s="160"/>
      <c r="F50" s="160"/>
      <c r="G50" s="160"/>
      <c r="H50" s="110">
        <v>8141</v>
      </c>
    </row>
    <row r="51" spans="1:8">
      <c r="A51" s="139" t="s">
        <v>482</v>
      </c>
      <c r="B51" s="138"/>
      <c r="C51" s="138"/>
      <c r="D51" s="138"/>
      <c r="E51" s="138"/>
      <c r="F51" s="138"/>
      <c r="G51" s="138"/>
      <c r="H51" s="140"/>
    </row>
    <row r="52" spans="1:8" ht="14.25" thickBot="1">
      <c r="A52" s="585" t="s">
        <v>508</v>
      </c>
      <c r="B52" s="586"/>
      <c r="C52" s="586"/>
      <c r="D52" s="586"/>
      <c r="E52" s="586"/>
      <c r="F52" s="586"/>
      <c r="G52" s="586"/>
      <c r="H52" s="587"/>
    </row>
  </sheetData>
  <mergeCells count="21">
    <mergeCell ref="A52:H52"/>
    <mergeCell ref="A33:H33"/>
    <mergeCell ref="A40:H40"/>
    <mergeCell ref="A45:H45"/>
    <mergeCell ref="A46:H46"/>
    <mergeCell ref="E6:H6"/>
    <mergeCell ref="A27:H27"/>
    <mergeCell ref="A1:H1"/>
    <mergeCell ref="A2:H2"/>
    <mergeCell ref="A3:A7"/>
    <mergeCell ref="B3:B7"/>
    <mergeCell ref="C3:C7"/>
    <mergeCell ref="D3:D7"/>
    <mergeCell ref="E3:H3"/>
    <mergeCell ref="E4:H4"/>
    <mergeCell ref="E5:H5"/>
    <mergeCell ref="E7:H7"/>
    <mergeCell ref="A8:D8"/>
    <mergeCell ref="A14:H14"/>
    <mergeCell ref="A19:H19"/>
    <mergeCell ref="A23:H23"/>
  </mergeCells>
  <pageMargins left="0.45" right="0.4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55"/>
  <sheetViews>
    <sheetView view="pageBreakPreview" topLeftCell="A13" zoomScaleSheetLayoutView="100" workbookViewId="0">
      <selection activeCell="A10" sqref="A10:H10"/>
    </sheetView>
  </sheetViews>
  <sheetFormatPr baseColWidth="10" defaultRowHeight="12.75"/>
  <cols>
    <col min="1" max="1" width="7.28515625" style="70" customWidth="1"/>
    <col min="2" max="2" width="8.140625" style="70" customWidth="1"/>
    <col min="3" max="4" width="7.5703125" style="70" customWidth="1"/>
    <col min="5" max="5" width="22.140625" style="70" bestFit="1" customWidth="1"/>
    <col min="6" max="6" width="14.42578125" style="70" customWidth="1"/>
    <col min="7" max="7" width="10.7109375" style="70" customWidth="1"/>
    <col min="8" max="8" width="18.42578125" style="70" customWidth="1"/>
    <col min="9" max="16384" width="11.42578125" style="70"/>
  </cols>
  <sheetData>
    <row r="1" spans="1:10" ht="31.5" customHeight="1">
      <c r="A1" s="599" t="s">
        <v>472</v>
      </c>
      <c r="B1" s="600"/>
      <c r="C1" s="600"/>
      <c r="D1" s="600"/>
      <c r="E1" s="600"/>
      <c r="F1" s="600"/>
      <c r="G1" s="600"/>
      <c r="H1" s="601"/>
    </row>
    <row r="2" spans="1:10" ht="18.75" customHeight="1" thickBot="1">
      <c r="A2" s="573" t="s">
        <v>515</v>
      </c>
      <c r="B2" s="574"/>
      <c r="C2" s="574"/>
      <c r="D2" s="574"/>
      <c r="E2" s="574"/>
      <c r="F2" s="574"/>
      <c r="G2" s="574"/>
      <c r="H2" s="575"/>
    </row>
    <row r="3" spans="1:10" ht="9" customHeight="1" thickBot="1">
      <c r="A3" s="602"/>
      <c r="B3" s="603"/>
      <c r="C3" s="603"/>
      <c r="D3" s="603"/>
      <c r="E3" s="603"/>
      <c r="F3" s="603"/>
      <c r="G3" s="603"/>
      <c r="H3" s="604"/>
    </row>
    <row r="4" spans="1:10" ht="17.25" customHeight="1">
      <c r="A4" s="576" t="s">
        <v>379</v>
      </c>
      <c r="B4" s="579" t="s">
        <v>380</v>
      </c>
      <c r="C4" s="579" t="s">
        <v>381</v>
      </c>
      <c r="D4" s="579" t="s">
        <v>8</v>
      </c>
      <c r="E4" s="582"/>
      <c r="F4" s="583"/>
      <c r="G4" s="583"/>
      <c r="H4" s="584"/>
    </row>
    <row r="5" spans="1:10" ht="17.25" customHeight="1">
      <c r="A5" s="577"/>
      <c r="B5" s="580"/>
      <c r="C5" s="580"/>
      <c r="D5" s="580"/>
      <c r="E5" s="565" t="s">
        <v>382</v>
      </c>
      <c r="F5" s="565"/>
      <c r="G5" s="565"/>
      <c r="H5" s="566"/>
    </row>
    <row r="6" spans="1:10" ht="17.25" customHeight="1">
      <c r="A6" s="577"/>
      <c r="B6" s="580"/>
      <c r="C6" s="580"/>
      <c r="D6" s="580"/>
      <c r="E6" s="565" t="s">
        <v>383</v>
      </c>
      <c r="F6" s="565"/>
      <c r="G6" s="565"/>
      <c r="H6" s="566"/>
    </row>
    <row r="7" spans="1:10" ht="17.25" customHeight="1">
      <c r="A7" s="577"/>
      <c r="B7" s="580"/>
      <c r="C7" s="580"/>
      <c r="D7" s="580"/>
      <c r="E7" s="565"/>
      <c r="F7" s="565"/>
      <c r="G7" s="565"/>
      <c r="H7" s="566"/>
    </row>
    <row r="8" spans="1:10" ht="17.25" customHeight="1" thickBot="1">
      <c r="A8" s="578"/>
      <c r="B8" s="581"/>
      <c r="C8" s="581" t="s">
        <v>9</v>
      </c>
      <c r="D8" s="581" t="s">
        <v>10</v>
      </c>
      <c r="E8" s="594"/>
      <c r="F8" s="595"/>
      <c r="G8" s="595"/>
      <c r="H8" s="596"/>
    </row>
    <row r="9" spans="1:10" ht="30.75" customHeight="1">
      <c r="A9" s="608" t="s">
        <v>11</v>
      </c>
      <c r="B9" s="609"/>
      <c r="C9" s="609"/>
      <c r="D9" s="609"/>
      <c r="E9" s="141" t="s">
        <v>379</v>
      </c>
      <c r="F9" s="141" t="s">
        <v>384</v>
      </c>
      <c r="G9" s="141" t="s">
        <v>381</v>
      </c>
      <c r="H9" s="133" t="s">
        <v>479</v>
      </c>
    </row>
    <row r="10" spans="1:10" ht="14.25" thickBot="1">
      <c r="A10" s="610"/>
      <c r="B10" s="611"/>
      <c r="C10" s="611"/>
      <c r="D10" s="611"/>
      <c r="E10" s="611"/>
      <c r="F10" s="611"/>
      <c r="G10" s="611"/>
      <c r="H10" s="612"/>
    </row>
    <row r="11" spans="1:10" ht="13.5">
      <c r="A11" s="86">
        <v>1</v>
      </c>
      <c r="B11" s="87">
        <v>1</v>
      </c>
      <c r="C11" s="87">
        <v>1</v>
      </c>
      <c r="D11" s="87">
        <v>1</v>
      </c>
      <c r="E11" s="87" t="s">
        <v>385</v>
      </c>
      <c r="F11" s="87" t="s">
        <v>396</v>
      </c>
      <c r="G11" s="88">
        <v>1</v>
      </c>
      <c r="H11" s="182">
        <v>97389.6</v>
      </c>
      <c r="J11" s="74"/>
    </row>
    <row r="12" spans="1:10" ht="13.5">
      <c r="A12" s="89">
        <v>1</v>
      </c>
      <c r="B12" s="90">
        <v>1</v>
      </c>
      <c r="C12" s="90">
        <v>5</v>
      </c>
      <c r="D12" s="90">
        <v>1</v>
      </c>
      <c r="E12" s="90" t="s">
        <v>397</v>
      </c>
      <c r="F12" s="90" t="s">
        <v>396</v>
      </c>
      <c r="G12" s="91" t="s">
        <v>387</v>
      </c>
      <c r="H12" s="183">
        <v>75268.800000000003</v>
      </c>
      <c r="J12" s="74"/>
    </row>
    <row r="13" spans="1:10" ht="13.5">
      <c r="A13" s="89">
        <v>1</v>
      </c>
      <c r="B13" s="90">
        <v>1</v>
      </c>
      <c r="C13" s="90">
        <v>6</v>
      </c>
      <c r="D13" s="90">
        <v>1</v>
      </c>
      <c r="E13" s="90" t="s">
        <v>397</v>
      </c>
      <c r="F13" s="90" t="s">
        <v>396</v>
      </c>
      <c r="G13" s="91" t="s">
        <v>388</v>
      </c>
      <c r="H13" s="183">
        <v>1500000</v>
      </c>
      <c r="J13" s="74"/>
    </row>
    <row r="14" spans="1:10" ht="13.5">
      <c r="A14" s="92">
        <v>1</v>
      </c>
      <c r="B14" s="93">
        <v>1</v>
      </c>
      <c r="C14" s="93">
        <v>2</v>
      </c>
      <c r="D14" s="93">
        <v>1</v>
      </c>
      <c r="E14" s="93" t="s">
        <v>385</v>
      </c>
      <c r="F14" s="93" t="s">
        <v>396</v>
      </c>
      <c r="G14" s="94">
        <v>2</v>
      </c>
      <c r="H14" s="183">
        <v>131386</v>
      </c>
      <c r="J14" s="74"/>
    </row>
    <row r="15" spans="1:10" ht="13.5">
      <c r="A15" s="92">
        <v>1</v>
      </c>
      <c r="B15" s="93">
        <v>1</v>
      </c>
      <c r="C15" s="93">
        <v>3</v>
      </c>
      <c r="D15" s="93">
        <v>1</v>
      </c>
      <c r="E15" s="93" t="s">
        <v>385</v>
      </c>
      <c r="F15" s="93" t="s">
        <v>396</v>
      </c>
      <c r="G15" s="94">
        <v>3</v>
      </c>
      <c r="H15" s="183">
        <v>39279.599999999999</v>
      </c>
      <c r="J15" s="74"/>
    </row>
    <row r="16" spans="1:10" ht="13.5">
      <c r="A16" s="96">
        <v>1</v>
      </c>
      <c r="B16" s="97">
        <v>1</v>
      </c>
      <c r="C16" s="97">
        <v>4</v>
      </c>
      <c r="D16" s="97">
        <v>1</v>
      </c>
      <c r="E16" s="97" t="s">
        <v>385</v>
      </c>
      <c r="F16" s="97" t="s">
        <v>396</v>
      </c>
      <c r="G16" s="98">
        <v>4</v>
      </c>
      <c r="H16" s="184">
        <v>27294</v>
      </c>
      <c r="J16" s="74"/>
    </row>
    <row r="17" spans="1:10" ht="7.5" customHeight="1">
      <c r="A17" s="605"/>
      <c r="B17" s="606"/>
      <c r="C17" s="606"/>
      <c r="D17" s="606"/>
      <c r="E17" s="606"/>
      <c r="F17" s="606"/>
      <c r="G17" s="606"/>
      <c r="H17" s="607"/>
      <c r="J17" s="74"/>
    </row>
    <row r="18" spans="1:10" ht="13.5">
      <c r="A18" s="99">
        <v>2</v>
      </c>
      <c r="B18" s="95">
        <v>1</v>
      </c>
      <c r="C18" s="95">
        <v>1</v>
      </c>
      <c r="D18" s="95">
        <v>1</v>
      </c>
      <c r="E18" s="95" t="s">
        <v>389</v>
      </c>
      <c r="F18" s="95" t="s">
        <v>396</v>
      </c>
      <c r="G18" s="100">
        <v>1</v>
      </c>
      <c r="H18" s="186">
        <v>63579.6</v>
      </c>
      <c r="J18" s="74"/>
    </row>
    <row r="19" spans="1:10" ht="13.5">
      <c r="A19" s="92">
        <v>2</v>
      </c>
      <c r="B19" s="93">
        <v>1</v>
      </c>
      <c r="C19" s="93">
        <v>2</v>
      </c>
      <c r="D19" s="93">
        <v>1</v>
      </c>
      <c r="E19" s="93" t="s">
        <v>389</v>
      </c>
      <c r="F19" s="93" t="s">
        <v>396</v>
      </c>
      <c r="G19" s="94">
        <v>2</v>
      </c>
      <c r="H19" s="183">
        <v>55996.800000000003</v>
      </c>
      <c r="J19" s="74"/>
    </row>
    <row r="20" spans="1:10" ht="13.5">
      <c r="A20" s="92">
        <v>2</v>
      </c>
      <c r="B20" s="93">
        <v>1</v>
      </c>
      <c r="C20" s="93">
        <v>3</v>
      </c>
      <c r="D20" s="93">
        <v>1</v>
      </c>
      <c r="E20" s="93" t="s">
        <v>389</v>
      </c>
      <c r="F20" s="93" t="s">
        <v>396</v>
      </c>
      <c r="G20" s="94">
        <v>3</v>
      </c>
      <c r="H20" s="183">
        <v>32006.400000000001</v>
      </c>
      <c r="J20" s="74"/>
    </row>
    <row r="21" spans="1:10" ht="13.5">
      <c r="A21" s="96">
        <v>2</v>
      </c>
      <c r="B21" s="97">
        <v>1</v>
      </c>
      <c r="C21" s="97">
        <v>4</v>
      </c>
      <c r="D21" s="97">
        <v>1</v>
      </c>
      <c r="E21" s="97" t="s">
        <v>389</v>
      </c>
      <c r="F21" s="97" t="s">
        <v>396</v>
      </c>
      <c r="G21" s="98">
        <v>4</v>
      </c>
      <c r="H21" s="184">
        <v>14676</v>
      </c>
      <c r="J21" s="74"/>
    </row>
    <row r="22" spans="1:10" ht="7.5" customHeight="1">
      <c r="A22" s="605"/>
      <c r="B22" s="606"/>
      <c r="C22" s="606"/>
      <c r="D22" s="606"/>
      <c r="E22" s="606"/>
      <c r="F22" s="606"/>
      <c r="G22" s="606"/>
      <c r="H22" s="607"/>
      <c r="J22" s="74"/>
    </row>
    <row r="23" spans="1:10" ht="13.5">
      <c r="A23" s="99">
        <v>3</v>
      </c>
      <c r="B23" s="95">
        <v>1</v>
      </c>
      <c r="C23" s="95">
        <v>1</v>
      </c>
      <c r="D23" s="95">
        <v>1</v>
      </c>
      <c r="E23" s="95" t="s">
        <v>390</v>
      </c>
      <c r="F23" s="95" t="s">
        <v>396</v>
      </c>
      <c r="G23" s="101">
        <v>1</v>
      </c>
      <c r="H23" s="186">
        <v>26035.200000000001</v>
      </c>
      <c r="J23" s="74"/>
    </row>
    <row r="24" spans="1:10" ht="13.5">
      <c r="A24" s="92">
        <v>3</v>
      </c>
      <c r="B24" s="93">
        <v>1</v>
      </c>
      <c r="C24" s="93">
        <v>2</v>
      </c>
      <c r="D24" s="93">
        <v>1</v>
      </c>
      <c r="E24" s="93" t="s">
        <v>390</v>
      </c>
      <c r="F24" s="93" t="s">
        <v>396</v>
      </c>
      <c r="G24" s="102">
        <v>2</v>
      </c>
      <c r="H24" s="183">
        <v>22879.200000000001</v>
      </c>
      <c r="J24" s="74"/>
    </row>
    <row r="25" spans="1:10" ht="13.5">
      <c r="A25" s="96">
        <v>3</v>
      </c>
      <c r="B25" s="97">
        <v>1</v>
      </c>
      <c r="C25" s="97">
        <v>3</v>
      </c>
      <c r="D25" s="97">
        <v>1</v>
      </c>
      <c r="E25" s="97" t="s">
        <v>390</v>
      </c>
      <c r="F25" s="97" t="s">
        <v>396</v>
      </c>
      <c r="G25" s="103">
        <v>3</v>
      </c>
      <c r="H25" s="187" t="s">
        <v>476</v>
      </c>
      <c r="J25" s="74"/>
    </row>
    <row r="26" spans="1:10" ht="7.5" customHeight="1">
      <c r="A26" s="605"/>
      <c r="B26" s="606"/>
      <c r="C26" s="606"/>
      <c r="D26" s="606"/>
      <c r="E26" s="606"/>
      <c r="F26" s="606"/>
      <c r="G26" s="606"/>
      <c r="H26" s="607"/>
      <c r="J26" s="74"/>
    </row>
    <row r="27" spans="1:10" ht="13.5">
      <c r="A27" s="99">
        <v>5</v>
      </c>
      <c r="B27" s="95">
        <v>1</v>
      </c>
      <c r="C27" s="95">
        <v>1</v>
      </c>
      <c r="D27" s="95">
        <v>1</v>
      </c>
      <c r="E27" s="95" t="s">
        <v>391</v>
      </c>
      <c r="F27" s="95" t="s">
        <v>396</v>
      </c>
      <c r="G27" s="101">
        <v>1</v>
      </c>
      <c r="H27" s="186">
        <v>155422.79999999999</v>
      </c>
      <c r="J27" s="74"/>
    </row>
    <row r="28" spans="1:10" ht="13.5">
      <c r="A28" s="92">
        <v>5</v>
      </c>
      <c r="B28" s="93">
        <v>1</v>
      </c>
      <c r="C28" s="93">
        <v>2</v>
      </c>
      <c r="D28" s="93">
        <v>1</v>
      </c>
      <c r="E28" s="93" t="s">
        <v>391</v>
      </c>
      <c r="F28" s="93" t="s">
        <v>396</v>
      </c>
      <c r="G28" s="102">
        <v>2</v>
      </c>
      <c r="H28" s="183">
        <v>75267.600000000006</v>
      </c>
      <c r="J28" s="74"/>
    </row>
    <row r="29" spans="1:10" ht="13.5">
      <c r="A29" s="96">
        <v>5</v>
      </c>
      <c r="B29" s="97">
        <v>1</v>
      </c>
      <c r="C29" s="97">
        <v>3</v>
      </c>
      <c r="D29" s="97">
        <v>1</v>
      </c>
      <c r="E29" s="97" t="s">
        <v>391</v>
      </c>
      <c r="F29" s="97" t="s">
        <v>396</v>
      </c>
      <c r="G29" s="103">
        <v>3</v>
      </c>
      <c r="H29" s="184">
        <v>34659.599999999999</v>
      </c>
      <c r="J29" s="74"/>
    </row>
    <row r="30" spans="1:10" ht="7.5" customHeight="1">
      <c r="A30" s="605"/>
      <c r="B30" s="606"/>
      <c r="C30" s="606"/>
      <c r="D30" s="606"/>
      <c r="E30" s="606"/>
      <c r="F30" s="606"/>
      <c r="G30" s="606"/>
      <c r="H30" s="607"/>
      <c r="J30" s="74"/>
    </row>
    <row r="31" spans="1:10" ht="13.5">
      <c r="A31" s="99">
        <v>7</v>
      </c>
      <c r="B31" s="95">
        <v>1</v>
      </c>
      <c r="C31" s="95">
        <v>1</v>
      </c>
      <c r="D31" s="95">
        <v>1</v>
      </c>
      <c r="E31" s="95" t="s">
        <v>392</v>
      </c>
      <c r="F31" s="95" t="s">
        <v>396</v>
      </c>
      <c r="G31" s="100">
        <v>1</v>
      </c>
      <c r="H31" s="186">
        <v>16772.400000000001</v>
      </c>
      <c r="J31" s="74"/>
    </row>
    <row r="32" spans="1:10" ht="13.5">
      <c r="A32" s="92">
        <v>7</v>
      </c>
      <c r="B32" s="93">
        <v>1</v>
      </c>
      <c r="C32" s="93">
        <v>2</v>
      </c>
      <c r="D32" s="93">
        <v>1</v>
      </c>
      <c r="E32" s="93" t="s">
        <v>392</v>
      </c>
      <c r="F32" s="93" t="s">
        <v>396</v>
      </c>
      <c r="G32" s="94">
        <v>2</v>
      </c>
      <c r="H32" s="183">
        <v>13418.4</v>
      </c>
      <c r="J32" s="74"/>
    </row>
    <row r="33" spans="1:10" ht="13.5">
      <c r="A33" s="92">
        <v>7</v>
      </c>
      <c r="B33" s="93">
        <v>1</v>
      </c>
      <c r="C33" s="93">
        <v>3</v>
      </c>
      <c r="D33" s="93">
        <v>1</v>
      </c>
      <c r="E33" s="93" t="s">
        <v>392</v>
      </c>
      <c r="F33" s="93" t="s">
        <v>396</v>
      </c>
      <c r="G33" s="94">
        <v>3</v>
      </c>
      <c r="H33" s="183">
        <v>10735.2</v>
      </c>
      <c r="J33" s="74"/>
    </row>
    <row r="34" spans="1:10" ht="13.5">
      <c r="A34" s="96">
        <v>7</v>
      </c>
      <c r="B34" s="97">
        <v>1</v>
      </c>
      <c r="C34" s="97">
        <v>4</v>
      </c>
      <c r="D34" s="97">
        <v>1</v>
      </c>
      <c r="E34" s="97" t="s">
        <v>392</v>
      </c>
      <c r="F34" s="97" t="s">
        <v>396</v>
      </c>
      <c r="G34" s="98">
        <v>4</v>
      </c>
      <c r="H34" s="184">
        <v>8580</v>
      </c>
      <c r="J34" s="74"/>
    </row>
    <row r="35" spans="1:10" ht="7.5" customHeight="1">
      <c r="A35" s="567"/>
      <c r="B35" s="568"/>
      <c r="C35" s="568"/>
      <c r="D35" s="568"/>
      <c r="E35" s="568"/>
      <c r="F35" s="568"/>
      <c r="G35" s="568"/>
      <c r="H35" s="569"/>
      <c r="J35" s="74"/>
    </row>
    <row r="36" spans="1:10" ht="13.5">
      <c r="A36" s="89">
        <v>8</v>
      </c>
      <c r="B36" s="90">
        <v>1</v>
      </c>
      <c r="C36" s="90">
        <v>1</v>
      </c>
      <c r="D36" s="90">
        <v>1</v>
      </c>
      <c r="E36" s="90" t="s">
        <v>393</v>
      </c>
      <c r="F36" s="90" t="s">
        <v>396</v>
      </c>
      <c r="G36" s="91">
        <v>1</v>
      </c>
      <c r="H36" s="186">
        <v>1665.6</v>
      </c>
      <c r="J36" s="74"/>
    </row>
    <row r="37" spans="1:10" ht="13.5">
      <c r="A37" s="92">
        <v>8</v>
      </c>
      <c r="B37" s="93">
        <v>1</v>
      </c>
      <c r="C37" s="93">
        <v>2</v>
      </c>
      <c r="D37" s="93">
        <v>1</v>
      </c>
      <c r="E37" s="93" t="s">
        <v>393</v>
      </c>
      <c r="F37" s="93" t="s">
        <v>396</v>
      </c>
      <c r="G37" s="94">
        <v>2</v>
      </c>
      <c r="H37" s="183">
        <v>1362</v>
      </c>
      <c r="J37" s="74"/>
    </row>
    <row r="38" spans="1:10" ht="13.5">
      <c r="A38" s="92">
        <v>8</v>
      </c>
      <c r="B38" s="93">
        <v>1</v>
      </c>
      <c r="C38" s="93">
        <v>3</v>
      </c>
      <c r="D38" s="93">
        <v>1</v>
      </c>
      <c r="E38" s="93" t="s">
        <v>393</v>
      </c>
      <c r="F38" s="93" t="s">
        <v>396</v>
      </c>
      <c r="G38" s="94">
        <v>3</v>
      </c>
      <c r="H38" s="183">
        <v>1182</v>
      </c>
      <c r="J38" s="74"/>
    </row>
    <row r="39" spans="1:10" ht="13.5">
      <c r="A39" s="96">
        <v>8</v>
      </c>
      <c r="B39" s="97">
        <v>1</v>
      </c>
      <c r="C39" s="97">
        <v>4</v>
      </c>
      <c r="D39" s="97">
        <v>1</v>
      </c>
      <c r="E39" s="97" t="s">
        <v>393</v>
      </c>
      <c r="F39" s="97" t="s">
        <v>396</v>
      </c>
      <c r="G39" s="98">
        <v>4</v>
      </c>
      <c r="H39" s="184">
        <v>418.8</v>
      </c>
      <c r="J39" s="74"/>
    </row>
    <row r="40" spans="1:10" ht="7.5" customHeight="1">
      <c r="A40" s="567"/>
      <c r="B40" s="568"/>
      <c r="C40" s="568"/>
      <c r="D40" s="568"/>
      <c r="E40" s="568"/>
      <c r="F40" s="568"/>
      <c r="G40" s="568"/>
      <c r="H40" s="569"/>
    </row>
    <row r="41" spans="1:10" ht="13.5">
      <c r="A41" s="89">
        <v>9</v>
      </c>
      <c r="B41" s="90">
        <v>1</v>
      </c>
      <c r="C41" s="90">
        <v>1</v>
      </c>
      <c r="D41" s="90">
        <v>1</v>
      </c>
      <c r="E41" s="90" t="s">
        <v>394</v>
      </c>
      <c r="F41" s="90" t="s">
        <v>396</v>
      </c>
      <c r="G41" s="91">
        <v>1</v>
      </c>
      <c r="H41" s="142" t="s">
        <v>476</v>
      </c>
    </row>
    <row r="42" spans="1:10" ht="13.5">
      <c r="A42" s="92">
        <v>9</v>
      </c>
      <c r="B42" s="93">
        <v>1</v>
      </c>
      <c r="C42" s="93">
        <v>2</v>
      </c>
      <c r="D42" s="93">
        <v>1</v>
      </c>
      <c r="E42" s="93" t="s">
        <v>394</v>
      </c>
      <c r="F42" s="93" t="s">
        <v>396</v>
      </c>
      <c r="G42" s="94">
        <v>2</v>
      </c>
      <c r="H42" s="142" t="s">
        <v>476</v>
      </c>
    </row>
    <row r="43" spans="1:10" ht="13.5">
      <c r="A43" s="92">
        <v>9</v>
      </c>
      <c r="B43" s="93">
        <v>1</v>
      </c>
      <c r="C43" s="93">
        <v>3</v>
      </c>
      <c r="D43" s="93">
        <v>1</v>
      </c>
      <c r="E43" s="93" t="s">
        <v>394</v>
      </c>
      <c r="F43" s="93" t="s">
        <v>396</v>
      </c>
      <c r="G43" s="94">
        <v>3</v>
      </c>
      <c r="H43" s="142" t="s">
        <v>476</v>
      </c>
    </row>
    <row r="44" spans="1:10" ht="13.5">
      <c r="A44" s="96">
        <v>9</v>
      </c>
      <c r="B44" s="97">
        <v>1</v>
      </c>
      <c r="C44" s="97">
        <v>4</v>
      </c>
      <c r="D44" s="97">
        <v>1</v>
      </c>
      <c r="E44" s="97" t="s">
        <v>394</v>
      </c>
      <c r="F44" s="97" t="s">
        <v>396</v>
      </c>
      <c r="G44" s="98">
        <v>4</v>
      </c>
      <c r="H44" s="143" t="s">
        <v>476</v>
      </c>
    </row>
    <row r="45" spans="1:10" ht="27.75" customHeight="1">
      <c r="A45" s="616" t="s">
        <v>490</v>
      </c>
      <c r="B45" s="617"/>
      <c r="C45" s="617"/>
      <c r="D45" s="617"/>
      <c r="E45" s="617"/>
      <c r="F45" s="617"/>
      <c r="G45" s="617"/>
      <c r="H45" s="618"/>
    </row>
    <row r="46" spans="1:10" ht="16.5" customHeight="1">
      <c r="A46" s="619" t="s">
        <v>395</v>
      </c>
      <c r="B46" s="620"/>
      <c r="C46" s="620"/>
      <c r="D46" s="620"/>
      <c r="E46" s="620"/>
      <c r="F46" s="620"/>
      <c r="G46" s="620"/>
      <c r="H46" s="621"/>
    </row>
    <row r="47" spans="1:10" ht="13.5">
      <c r="A47" s="619" t="s">
        <v>471</v>
      </c>
      <c r="B47" s="620"/>
      <c r="C47" s="620"/>
      <c r="D47" s="620"/>
      <c r="E47" s="620"/>
      <c r="F47" s="620"/>
      <c r="G47" s="620"/>
      <c r="H47" s="621"/>
    </row>
    <row r="48" spans="1:10" ht="13.5">
      <c r="A48" s="619" t="s">
        <v>478</v>
      </c>
      <c r="B48" s="620"/>
      <c r="C48" s="620"/>
      <c r="D48" s="620"/>
      <c r="E48" s="620"/>
      <c r="F48" s="620"/>
      <c r="G48" s="620"/>
      <c r="H48" s="621"/>
    </row>
    <row r="49" spans="1:8" ht="11.25" customHeight="1">
      <c r="A49" s="108"/>
      <c r="B49" s="109"/>
      <c r="C49" s="109"/>
      <c r="D49" s="109"/>
      <c r="E49" s="109"/>
      <c r="F49" s="109"/>
      <c r="G49" s="109"/>
      <c r="H49" s="110"/>
    </row>
    <row r="50" spans="1:8" ht="13.5">
      <c r="A50" s="159" t="s">
        <v>495</v>
      </c>
      <c r="B50" s="160"/>
      <c r="C50" s="160"/>
      <c r="D50" s="160"/>
      <c r="E50" s="160"/>
      <c r="F50" s="160"/>
      <c r="G50" s="160"/>
      <c r="H50" s="110">
        <v>1011</v>
      </c>
    </row>
    <row r="51" spans="1:8" ht="13.5">
      <c r="A51" s="159" t="s">
        <v>493</v>
      </c>
      <c r="B51" s="160"/>
      <c r="C51" s="160"/>
      <c r="D51" s="160"/>
      <c r="E51" s="160"/>
      <c r="F51" s="160"/>
      <c r="G51" s="160"/>
      <c r="H51" s="110">
        <v>2221</v>
      </c>
    </row>
    <row r="52" spans="1:8" ht="13.5">
      <c r="A52" s="159" t="s">
        <v>494</v>
      </c>
      <c r="B52" s="160"/>
      <c r="C52" s="160"/>
      <c r="D52" s="160"/>
      <c r="E52" s="160"/>
      <c r="F52" s="160"/>
      <c r="G52" s="160"/>
      <c r="H52" s="110">
        <v>8141</v>
      </c>
    </row>
    <row r="53" spans="1:8" ht="11.25" customHeight="1">
      <c r="A53" s="108"/>
      <c r="B53" s="109"/>
      <c r="C53" s="109"/>
      <c r="D53" s="109"/>
      <c r="E53" s="109"/>
      <c r="F53" s="109"/>
      <c r="G53" s="109"/>
      <c r="H53" s="110"/>
    </row>
    <row r="54" spans="1:8" ht="13.5">
      <c r="A54" s="73" t="s">
        <v>509</v>
      </c>
      <c r="B54" s="72"/>
      <c r="C54" s="72"/>
      <c r="D54" s="72"/>
      <c r="E54" s="72"/>
      <c r="F54" s="72"/>
      <c r="G54" s="72"/>
      <c r="H54" s="71"/>
    </row>
    <row r="55" spans="1:8" ht="14.25" thickBot="1">
      <c r="A55" s="613" t="s">
        <v>508</v>
      </c>
      <c r="B55" s="614"/>
      <c r="C55" s="614"/>
      <c r="D55" s="614"/>
      <c r="E55" s="614"/>
      <c r="F55" s="614"/>
      <c r="G55" s="614"/>
      <c r="H55" s="615"/>
    </row>
  </sheetData>
  <mergeCells count="25">
    <mergeCell ref="A4:A8"/>
    <mergeCell ref="A22:H22"/>
    <mergeCell ref="A26:H26"/>
    <mergeCell ref="D4:D8"/>
    <mergeCell ref="A55:H55"/>
    <mergeCell ref="A45:H45"/>
    <mergeCell ref="A46:H46"/>
    <mergeCell ref="A47:H47"/>
    <mergeCell ref="A48:H48"/>
    <mergeCell ref="A40:H40"/>
    <mergeCell ref="A1:H1"/>
    <mergeCell ref="A2:H2"/>
    <mergeCell ref="A3:H3"/>
    <mergeCell ref="A30:H30"/>
    <mergeCell ref="A9:D9"/>
    <mergeCell ref="E5:H5"/>
    <mergeCell ref="A17:H17"/>
    <mergeCell ref="E6:H6"/>
    <mergeCell ref="C4:C8"/>
    <mergeCell ref="B4:B8"/>
    <mergeCell ref="E7:H7"/>
    <mergeCell ref="A10:H10"/>
    <mergeCell ref="E4:H4"/>
    <mergeCell ref="A35:H35"/>
    <mergeCell ref="E8:H8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Zona H. MEOQUI</vt:lpstr>
      <vt:lpstr>Zona H. GUADALUPE VICTORIA</vt:lpstr>
      <vt:lpstr>Zona H. CARDENAS</vt:lpstr>
      <vt:lpstr>Corredor</vt:lpstr>
      <vt:lpstr>Construcciones </vt:lpstr>
      <vt:lpstr>Predios Suburbanos</vt:lpstr>
      <vt:lpstr>Predios Grandes</vt:lpstr>
      <vt:lpstr>RÚSTICO PRIV.</vt:lpstr>
      <vt:lpstr>RÚSTICO EJIDAL</vt:lpstr>
      <vt:lpstr>Minas</vt:lpstr>
      <vt:lpstr>TABLA DE ROSS</vt:lpstr>
      <vt:lpstr>ESTADO DE CONSERVACIÓN</vt:lpstr>
      <vt:lpstr>'Construcciones '!Área_de_impresión</vt:lpstr>
      <vt:lpstr>Corredor!Área_de_impresión</vt:lpstr>
      <vt:lpstr>'Zona H. CARDENAS'!Área_de_impresión</vt:lpstr>
      <vt:lpstr>'Zona H. GUADALUPE VICTORIA'!Área_de_impresión</vt:lpstr>
      <vt:lpstr>'Zona H. MEOQUI'!Área_de_impresión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flgonzalez</cp:lastModifiedBy>
  <cp:lastPrinted>2021-11-25T19:52:24Z</cp:lastPrinted>
  <dcterms:created xsi:type="dcterms:W3CDTF">2008-08-20T17:00:06Z</dcterms:created>
  <dcterms:modified xsi:type="dcterms:W3CDTF">2021-11-25T19:52:28Z</dcterms:modified>
</cp:coreProperties>
</file>