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4830" firstSheet="5" activeTab="10"/>
  </bookViews>
  <sheets>
    <sheet name="Zona H." sheetId="1" r:id="rId1"/>
    <sheet name="Hoja2" sheetId="11" r:id="rId2"/>
    <sheet name="Corredor" sheetId="6" r:id="rId3"/>
    <sheet name="Construcion(1)" sheetId="8" r:id="rId4"/>
    <sheet name="Construcion(2)" sheetId="7" r:id="rId5"/>
    <sheet name="PREDIOS GRANDES" sheetId="5" r:id="rId6"/>
    <sheet name="RUSTICO PRIVADA" sheetId="2" r:id="rId7"/>
    <sheet name="RUSTICO COMUNAL" sheetId="3" r:id="rId8"/>
    <sheet name="RUSTICO EJIDAL" sheetId="4" r:id="rId9"/>
    <sheet name="ESTADO DE CONSERVACIÓN" sheetId="9" r:id="rId10"/>
    <sheet name="ROSS" sheetId="12" r:id="rId11"/>
  </sheets>
  <definedNames>
    <definedName name="_xlnm.Print_Area" localSheetId="3">'Construcion(1)'!$A$1:$J$51</definedName>
    <definedName name="_xlnm.Print_Area" localSheetId="4">'Construcion(2)'!$A$1:$H$53</definedName>
    <definedName name="_xlnm.Print_Area" localSheetId="2">Corredor!$A$1:$E$221</definedName>
    <definedName name="_xlnm.Print_Area" localSheetId="5">'PREDIOS GRANDES'!$A$1:$H$40</definedName>
    <definedName name="_xlnm.Print_Area" localSheetId="7">'RUSTICO COMUNAL'!$A$1:$I$53</definedName>
    <definedName name="_xlnm.Print_Area" localSheetId="8">'RUSTICO EJIDAL'!$A$1:$I$53</definedName>
    <definedName name="_xlnm.Print_Area" localSheetId="6">'RUSTICO PRIVADA'!$A$1:$I$52</definedName>
    <definedName name="_xlnm.Print_Area" localSheetId="0">'Zona H.'!$A$1:$G$119</definedName>
    <definedName name="Z_8A73B525_AB46_4034_B2D0_22B9BBE27FD9_.wvu.PrintArea" localSheetId="3" hidden="1">'Construcion(1)'!$B$1:$I$50</definedName>
    <definedName name="Z_8A73B525_AB46_4034_B2D0_22B9BBE27FD9_.wvu.Rows" localSheetId="3" hidden="1">'Construcion(1)'!#REF!,'Construcion(1)'!#REF!</definedName>
    <definedName name="Z_8A73B525_AB46_4034_B2D0_22B9BBE27FD9_.wvu.Rows" localSheetId="2" hidden="1">Corredor!$10:$10,Corredor!$51:$51,Corredor!$52:$52,Corredor!$53:$53,Corredor!#REF!,Corredor!#REF!,Corredor!#REF!,Corredor!#REF!</definedName>
  </definedNames>
  <calcPr calcId="124519"/>
</workbook>
</file>

<file path=xl/calcChain.xml><?xml version="1.0" encoding="utf-8"?>
<calcChain xmlns="http://schemas.openxmlformats.org/spreadsheetml/2006/main">
  <c r="J58" i="9"/>
  <c r="I58"/>
  <c r="H58"/>
  <c r="G58"/>
  <c r="F58"/>
  <c r="E58"/>
  <c r="D58"/>
  <c r="C58"/>
  <c r="B58"/>
  <c r="J57"/>
  <c r="I57"/>
  <c r="H57"/>
  <c r="G57"/>
  <c r="F57"/>
  <c r="E57"/>
  <c r="D57"/>
  <c r="C57"/>
  <c r="B57"/>
  <c r="J56"/>
  <c r="I56"/>
  <c r="H56"/>
  <c r="G56"/>
  <c r="F56"/>
  <c r="E56"/>
  <c r="D56"/>
  <c r="C56"/>
  <c r="B56"/>
  <c r="J55"/>
  <c r="I55"/>
  <c r="H55"/>
  <c r="G55"/>
  <c r="F55"/>
  <c r="E55"/>
  <c r="D55"/>
  <c r="C55"/>
  <c r="B55"/>
  <c r="J54"/>
  <c r="I54"/>
  <c r="H54"/>
  <c r="G54"/>
  <c r="F54"/>
  <c r="E54"/>
  <c r="D54"/>
  <c r="C54"/>
  <c r="B54"/>
  <c r="J53"/>
  <c r="I53"/>
  <c r="H53"/>
  <c r="G53"/>
  <c r="F53"/>
  <c r="E53"/>
  <c r="D53"/>
  <c r="C53"/>
  <c r="B53"/>
  <c r="J52"/>
  <c r="I52"/>
  <c r="H52"/>
  <c r="G52"/>
  <c r="F52"/>
  <c r="E52"/>
  <c r="D52"/>
  <c r="C52"/>
  <c r="B52"/>
  <c r="J51"/>
  <c r="I51"/>
  <c r="H51"/>
  <c r="G51"/>
  <c r="F51"/>
  <c r="E51"/>
  <c r="D51"/>
  <c r="C51"/>
  <c r="B51"/>
  <c r="J50"/>
  <c r="I50"/>
  <c r="H50"/>
  <c r="G50"/>
  <c r="F50"/>
  <c r="E50"/>
  <c r="D50"/>
  <c r="C50"/>
  <c r="B50"/>
  <c r="J49"/>
  <c r="I49"/>
  <c r="H49"/>
  <c r="G49"/>
  <c r="F49"/>
  <c r="E49"/>
  <c r="D49"/>
  <c r="C49"/>
  <c r="B49"/>
  <c r="J48"/>
  <c r="I48"/>
  <c r="H48"/>
  <c r="G48"/>
  <c r="F48"/>
  <c r="E48"/>
  <c r="D48"/>
  <c r="C48"/>
  <c r="B48"/>
  <c r="J47"/>
  <c r="I47"/>
  <c r="H47"/>
  <c r="G47"/>
  <c r="F47"/>
  <c r="E47"/>
  <c r="D47"/>
  <c r="C47"/>
  <c r="B47"/>
  <c r="J46"/>
  <c r="I46"/>
  <c r="H46"/>
  <c r="G46"/>
  <c r="F46"/>
  <c r="E46"/>
  <c r="D46"/>
  <c r="C46"/>
  <c r="B46"/>
  <c r="J45"/>
  <c r="I45"/>
  <c r="H45"/>
  <c r="G45"/>
  <c r="F45"/>
  <c r="E45"/>
  <c r="D45"/>
  <c r="C45"/>
  <c r="B45"/>
  <c r="J44"/>
  <c r="I44"/>
  <c r="H44"/>
  <c r="G44"/>
  <c r="F44"/>
  <c r="E44"/>
  <c r="D44"/>
  <c r="C44"/>
  <c r="B44"/>
  <c r="J41"/>
  <c r="I41"/>
  <c r="H41"/>
  <c r="G41"/>
  <c r="F41"/>
  <c r="E41"/>
  <c r="D41"/>
  <c r="C41"/>
  <c r="B41"/>
  <c r="J40"/>
  <c r="I40"/>
  <c r="H40"/>
  <c r="G40"/>
  <c r="F40"/>
  <c r="E40"/>
  <c r="D40"/>
  <c r="C40"/>
  <c r="B40"/>
  <c r="J39"/>
  <c r="I39"/>
  <c r="H39"/>
  <c r="G39"/>
  <c r="F39"/>
  <c r="E39"/>
  <c r="D39"/>
  <c r="C39"/>
  <c r="B39"/>
  <c r="J38"/>
  <c r="I38"/>
  <c r="H38"/>
  <c r="G38"/>
  <c r="F38"/>
  <c r="E38"/>
  <c r="D38"/>
  <c r="C38"/>
  <c r="B38"/>
  <c r="J37"/>
  <c r="I37"/>
  <c r="H37"/>
  <c r="G37"/>
  <c r="F37"/>
  <c r="E37"/>
  <c r="D37"/>
  <c r="C37"/>
  <c r="B37"/>
  <c r="J36"/>
  <c r="I36"/>
  <c r="H36"/>
  <c r="G36"/>
  <c r="F36"/>
  <c r="E36"/>
  <c r="D36"/>
  <c r="C36"/>
  <c r="B36"/>
  <c r="J35"/>
  <c r="I35"/>
  <c r="H35"/>
  <c r="G35"/>
  <c r="F35"/>
  <c r="E35"/>
  <c r="D35"/>
  <c r="C35"/>
  <c r="B35"/>
  <c r="J34"/>
  <c r="I34"/>
  <c r="H34"/>
  <c r="G34"/>
  <c r="F34"/>
  <c r="E34"/>
  <c r="D34"/>
  <c r="C34"/>
  <c r="B34"/>
  <c r="J33"/>
  <c r="I33"/>
  <c r="H33"/>
  <c r="G33"/>
  <c r="F33"/>
  <c r="E33"/>
  <c r="D33"/>
  <c r="C33"/>
  <c r="B33"/>
  <c r="J32"/>
  <c r="I32"/>
  <c r="H32"/>
  <c r="G32"/>
  <c r="F32"/>
  <c r="E32"/>
  <c r="D32"/>
  <c r="C32"/>
  <c r="B32"/>
  <c r="J31"/>
  <c r="I31"/>
  <c r="H31"/>
  <c r="G31"/>
  <c r="F31"/>
  <c r="E31"/>
  <c r="D31"/>
  <c r="C31"/>
  <c r="B31"/>
  <c r="J30"/>
  <c r="I30"/>
  <c r="H30"/>
  <c r="G30"/>
  <c r="F30"/>
  <c r="E30"/>
  <c r="D30"/>
  <c r="C30"/>
  <c r="B30"/>
  <c r="J29"/>
  <c r="I29"/>
  <c r="H29"/>
  <c r="G29"/>
  <c r="F29"/>
  <c r="E29"/>
  <c r="D29"/>
  <c r="C29"/>
  <c r="B29"/>
  <c r="J28"/>
  <c r="I28"/>
  <c r="H28"/>
  <c r="G28"/>
  <c r="F28"/>
  <c r="E28"/>
  <c r="D28"/>
  <c r="C28"/>
  <c r="B28"/>
  <c r="J27"/>
  <c r="I27"/>
  <c r="H27"/>
  <c r="G27"/>
  <c r="F27"/>
  <c r="E27"/>
  <c r="D27"/>
  <c r="C27"/>
  <c r="B27"/>
  <c r="J26"/>
  <c r="I26"/>
  <c r="H26"/>
  <c r="G26"/>
  <c r="F26"/>
  <c r="E26"/>
  <c r="D26"/>
  <c r="C26"/>
  <c r="B26"/>
  <c r="J25"/>
  <c r="I25"/>
  <c r="H25"/>
  <c r="G25"/>
  <c r="F25"/>
  <c r="E25"/>
  <c r="D25"/>
  <c r="C25"/>
  <c r="B25"/>
  <c r="J24"/>
  <c r="I24"/>
  <c r="H24"/>
  <c r="G24"/>
  <c r="F24"/>
  <c r="E24"/>
  <c r="D24"/>
  <c r="C24"/>
  <c r="B24"/>
  <c r="J23"/>
  <c r="I23"/>
  <c r="H23"/>
  <c r="G23"/>
  <c r="F23"/>
  <c r="E23"/>
  <c r="D23"/>
  <c r="C23"/>
  <c r="B23"/>
  <c r="J22"/>
  <c r="I22"/>
  <c r="H22"/>
  <c r="G22"/>
  <c r="F22"/>
  <c r="E22"/>
  <c r="D22"/>
  <c r="C22"/>
  <c r="B22"/>
  <c r="J21"/>
  <c r="I21"/>
  <c r="H21"/>
  <c r="G21"/>
  <c r="F21"/>
  <c r="E21"/>
  <c r="D21"/>
  <c r="C21"/>
  <c r="B21"/>
  <c r="J20"/>
  <c r="I20"/>
  <c r="H20"/>
  <c r="G20"/>
  <c r="F20"/>
  <c r="E20"/>
  <c r="D20"/>
  <c r="C20"/>
  <c r="B20"/>
  <c r="J19"/>
  <c r="I19"/>
  <c r="H19"/>
  <c r="G19"/>
  <c r="F19"/>
  <c r="E19"/>
  <c r="D19"/>
  <c r="C19"/>
  <c r="B19"/>
  <c r="J18"/>
  <c r="I18"/>
  <c r="H18"/>
  <c r="G18"/>
  <c r="F18"/>
  <c r="E18"/>
  <c r="D18"/>
  <c r="C18"/>
  <c r="B18"/>
  <c r="J17"/>
  <c r="I17"/>
  <c r="H17"/>
  <c r="G17"/>
  <c r="F17"/>
  <c r="E17"/>
  <c r="D17"/>
  <c r="C17"/>
  <c r="B17"/>
  <c r="J16"/>
  <c r="I16"/>
  <c r="H16"/>
  <c r="G16"/>
  <c r="F16"/>
  <c r="E16"/>
  <c r="D16"/>
  <c r="C16"/>
  <c r="B16"/>
  <c r="J15"/>
  <c r="I15"/>
  <c r="H15"/>
  <c r="G15"/>
  <c r="F15"/>
  <c r="E15"/>
  <c r="D15"/>
  <c r="C15"/>
  <c r="B15"/>
  <c r="J14"/>
  <c r="I14"/>
  <c r="H14"/>
  <c r="G14"/>
  <c r="F14"/>
  <c r="E14"/>
  <c r="D14"/>
  <c r="C14"/>
  <c r="B14"/>
  <c r="J13"/>
  <c r="I13"/>
  <c r="H13"/>
  <c r="G13"/>
  <c r="F13"/>
  <c r="E13"/>
  <c r="D13"/>
  <c r="C13"/>
  <c r="B13"/>
  <c r="J12"/>
  <c r="I12"/>
  <c r="H12"/>
  <c r="G12"/>
  <c r="F12"/>
  <c r="E12"/>
  <c r="D12"/>
  <c r="C12"/>
  <c r="B12"/>
  <c r="J11"/>
  <c r="I11"/>
  <c r="H11"/>
  <c r="G11"/>
  <c r="F11"/>
  <c r="E11"/>
  <c r="D11"/>
  <c r="C11"/>
  <c r="B11"/>
  <c r="J10"/>
  <c r="I10"/>
  <c r="H10"/>
  <c r="G10"/>
  <c r="F10"/>
  <c r="E10"/>
  <c r="D10"/>
  <c r="C10"/>
  <c r="B10"/>
  <c r="J9"/>
  <c r="I9"/>
  <c r="H9"/>
  <c r="G9"/>
  <c r="F9"/>
  <c r="E9"/>
  <c r="D9"/>
  <c r="C9"/>
  <c r="B9"/>
  <c r="J8"/>
  <c r="I8"/>
  <c r="H8"/>
  <c r="G8"/>
  <c r="F8"/>
  <c r="E8"/>
  <c r="D8"/>
  <c r="C8"/>
  <c r="B8"/>
  <c r="J7"/>
  <c r="I7"/>
  <c r="H7"/>
  <c r="G7"/>
  <c r="F7"/>
  <c r="E7"/>
  <c r="D7"/>
  <c r="C7"/>
  <c r="B7"/>
  <c r="I5"/>
  <c r="H5"/>
  <c r="G5"/>
  <c r="F5"/>
  <c r="E5"/>
  <c r="D5"/>
  <c r="C5"/>
</calcChain>
</file>

<file path=xl/sharedStrings.xml><?xml version="1.0" encoding="utf-8"?>
<sst xmlns="http://schemas.openxmlformats.org/spreadsheetml/2006/main" count="1031" uniqueCount="378">
  <si>
    <t>GRANJAS</t>
  </si>
  <si>
    <t>CDP</t>
  </si>
  <si>
    <t>ZONA 1</t>
  </si>
  <si>
    <t>ZONA 2</t>
  </si>
  <si>
    <t>ZONA 3</t>
  </si>
  <si>
    <t>ZONA 4</t>
  </si>
  <si>
    <t>ZONA 5</t>
  </si>
  <si>
    <t>ZONA 6</t>
  </si>
  <si>
    <t>ZONA 7</t>
  </si>
  <si>
    <t>ZONA 8</t>
  </si>
  <si>
    <t>ZONA 9</t>
  </si>
  <si>
    <t>ZONA 10</t>
  </si>
  <si>
    <t>ZONA 11</t>
  </si>
  <si>
    <t>ZONA 12</t>
  </si>
  <si>
    <t>ZONA 13</t>
  </si>
  <si>
    <t>ZONA 14</t>
  </si>
  <si>
    <t>ZONA 16</t>
  </si>
  <si>
    <t>ZONA 17</t>
  </si>
  <si>
    <t>ZONA 18</t>
  </si>
  <si>
    <t>ZONA 19</t>
  </si>
  <si>
    <t>EJ. GUADALUPE VICTORIA</t>
  </si>
  <si>
    <t>ZONA 20</t>
  </si>
  <si>
    <t>ZONA 21</t>
  </si>
  <si>
    <t>ZONA 22</t>
  </si>
  <si>
    <t>RESTO DEL MUNICIPIO</t>
  </si>
  <si>
    <t>COLONIA LOCALIDAD</t>
  </si>
  <si>
    <t>LOS ALTOS-GRANJAS</t>
  </si>
  <si>
    <t>LOS ALTOS-GRANJAS-CDP</t>
  </si>
  <si>
    <t>LOS ALTOS- GRAJAS</t>
  </si>
  <si>
    <t>LOS ALTOS-CDP-SAN ANTONIO-CENTRO</t>
  </si>
  <si>
    <t>CENTRO-SAN ANTONIO</t>
  </si>
  <si>
    <t>ESPERANZA-INDUSTRIAL</t>
  </si>
  <si>
    <t>ESPERANZA</t>
  </si>
  <si>
    <t>CENTRO-ESPERANZA-SAN ANTONIO</t>
  </si>
  <si>
    <t>CENTRO-LINDA VISTA-PROGRESO-ESPERANZA</t>
  </si>
  <si>
    <t>INDUSTRIAL-PROGRESO-LINDA VISTA</t>
  </si>
  <si>
    <t>LINDA VISTA-CENTRO</t>
  </si>
  <si>
    <t>ZONAS URBANAS HOMOGÉNEAS DE VALOR</t>
  </si>
  <si>
    <t>COL. JUÁREZ</t>
  </si>
  <si>
    <t>EJ. JUAN MATA ORTÍZ</t>
  </si>
  <si>
    <t>EJ. GRACIANO SÁNCHEZ</t>
  </si>
  <si>
    <t>Tipo Propiedad</t>
  </si>
  <si>
    <t>Calidad</t>
  </si>
  <si>
    <t>Constante</t>
  </si>
  <si>
    <t>Clase</t>
  </si>
  <si>
    <t>Nivel</t>
  </si>
  <si>
    <t>Clave de Valuación</t>
  </si>
  <si>
    <t>Tipo de Propiedad</t>
  </si>
  <si>
    <t>Factor</t>
  </si>
  <si>
    <t>Riego por Gravedad</t>
  </si>
  <si>
    <t>Privada</t>
  </si>
  <si>
    <t>Riego por Bombeo</t>
  </si>
  <si>
    <t>Temporal</t>
  </si>
  <si>
    <t>Pastal</t>
  </si>
  <si>
    <t>Forestal</t>
  </si>
  <si>
    <t xml:space="preserve">FACTOR DE MERCADO </t>
  </si>
  <si>
    <t>Comunal</t>
  </si>
  <si>
    <t>Ejidal</t>
  </si>
  <si>
    <t xml:space="preserve"> SUPERFICIE DESDE (M2)</t>
  </si>
  <si>
    <t>HASTA  SUPERFICIE DE (M2)</t>
  </si>
  <si>
    <t>FACTOR DE TERRENO</t>
  </si>
  <si>
    <t>VALORES UNITARIOS DE CORREDOR COMERCIAL</t>
  </si>
  <si>
    <t>MANZANAS</t>
  </si>
  <si>
    <t>DE</t>
  </si>
  <si>
    <t>A</t>
  </si>
  <si>
    <t>VALOR UNITARIO ($/M2)</t>
  </si>
  <si>
    <t>KM 4 + 450 CARRETERA NUEVO  CASAS GRANDES</t>
  </si>
  <si>
    <t>CALLE GALEANA</t>
  </si>
  <si>
    <t>AV. VICTORIA</t>
  </si>
  <si>
    <t>AV. 16 DE SEPTIEMBRE</t>
  </si>
  <si>
    <t>AV. 18 DE MARZO</t>
  </si>
  <si>
    <t>AV. 10 DE MAYO</t>
  </si>
  <si>
    <t>CALLE MORELOS</t>
  </si>
  <si>
    <t>AVE. INDEPENDENCIA PARTE NORTE</t>
  </si>
  <si>
    <t>AVE. INDEPENDENCIA PARTE SUR</t>
  </si>
  <si>
    <t>CJON. FRANCISCO I. MADERO</t>
  </si>
  <si>
    <t xml:space="preserve">AV. LIBERTAD </t>
  </si>
  <si>
    <t>CALLE EMILIANO ZAPATA</t>
  </si>
  <si>
    <t>AV. ALLENDE</t>
  </si>
  <si>
    <t>AV. PRIMERA</t>
  </si>
  <si>
    <t>KM 4 + 450 PAR VIAL</t>
  </si>
  <si>
    <t>AV. INDEPENDENCIA</t>
  </si>
  <si>
    <t>AV. JUAN DE LA BARRERA</t>
  </si>
  <si>
    <t>CALLE ALDAMA</t>
  </si>
  <si>
    <t xml:space="preserve">AV. INDEPENDENCIA </t>
  </si>
  <si>
    <t>CALLE FRANCISCO VILLA</t>
  </si>
  <si>
    <t>AVE. 21 DE MARZO PARTE NORTE</t>
  </si>
  <si>
    <t>CALLE OAXACA</t>
  </si>
  <si>
    <t>AV. VICTORIA PARTE NORTE</t>
  </si>
  <si>
    <t>CALLE OCHOA</t>
  </si>
  <si>
    <t>CALLE SINALOA</t>
  </si>
  <si>
    <t>AV. VICTORIA PARTE SUR</t>
  </si>
  <si>
    <t>AV. ALLENDE PARTE SUR</t>
  </si>
  <si>
    <t>AV. ALLENDE PARTE NORTE</t>
  </si>
  <si>
    <t>AV. JUAN DE LA BARRERA PARTE SUR</t>
  </si>
  <si>
    <t>AV. JUAN DE LA BARRERA PARTE NORTE</t>
  </si>
  <si>
    <t xml:space="preserve">    </t>
  </si>
  <si>
    <t>AV. 21 DE MARZO</t>
  </si>
  <si>
    <t xml:space="preserve">AV. PRIMERA </t>
  </si>
  <si>
    <t>AVE. 12 DE OCTUBRE EN FRACC. LA ESPERANZA</t>
  </si>
  <si>
    <t>AVE. 5 DE FEBRERO EN FRACC. LA ESPERANZA</t>
  </si>
  <si>
    <t>AVE 10 DE MAYO EN FRACC. LA ESPERANZA</t>
  </si>
  <si>
    <t>CALLE CHIHUAHUA EN FRACC. LA ESPERANZA</t>
  </si>
  <si>
    <t>AVE. 12 DE OCTUBRE</t>
  </si>
  <si>
    <t>AVE. PRIMERA</t>
  </si>
  <si>
    <t>CALLE FRANCISCO VILLA EN FRACC. LA ESPERANZA</t>
  </si>
  <si>
    <t>AVE. 5 DE FEBRERO</t>
  </si>
  <si>
    <t>AVE. PRIMERA EN FRACC. LA ESPERANZA</t>
  </si>
  <si>
    <t>Uso</t>
  </si>
  <si>
    <t>PARA CONSTRUCCIONES ($/M2)</t>
  </si>
  <si>
    <t>Tipología</t>
  </si>
  <si>
    <t xml:space="preserve">Valor Unitario </t>
  </si>
  <si>
    <t xml:space="preserve">COMERCIAL </t>
  </si>
  <si>
    <t>"A"</t>
  </si>
  <si>
    <t>"B"</t>
  </si>
  <si>
    <t>"C"</t>
  </si>
  <si>
    <t>MEDIANO</t>
  </si>
  <si>
    <t>BUENO</t>
  </si>
  <si>
    <t>INDUSTRIAL</t>
  </si>
  <si>
    <t>LIGERO</t>
  </si>
  <si>
    <t>BODEGA</t>
  </si>
  <si>
    <t xml:space="preserve">INSTALACIONES ESPECIALES </t>
  </si>
  <si>
    <t>VALOR UNIT. M2</t>
  </si>
  <si>
    <t>ALBERCA</t>
  </si>
  <si>
    <t>BARANDAL</t>
  </si>
  <si>
    <t>BARDA</t>
  </si>
  <si>
    <t>COCINA INTEGRAL (ML)</t>
  </si>
  <si>
    <t>ELEVADORES</t>
  </si>
  <si>
    <t>ESTACIONAMIENTO (PAVIMENTO ASFALTO)</t>
  </si>
  <si>
    <t>ESTACIONAMIENTO (PAVIMENTO CONCRETO)</t>
  </si>
  <si>
    <t>RAMPAS</t>
  </si>
  <si>
    <t>SISTEMA CONTRA INCENDIO (UNIDAD)</t>
  </si>
  <si>
    <t>TANQUE DE ALMACENAMIENTO (PIEZA)</t>
  </si>
  <si>
    <t>TANQUE ESTACIONARIO (PIEZA)</t>
  </si>
  <si>
    <t>PILAS</t>
  </si>
  <si>
    <t xml:space="preserve">HABITACIONAL </t>
  </si>
  <si>
    <t>MEDIO</t>
  </si>
  <si>
    <t>MEDIO COCHERA</t>
  </si>
  <si>
    <t>BUENO COCHERA</t>
  </si>
  <si>
    <t xml:space="preserve">LUJO </t>
  </si>
  <si>
    <t>LUJO COCHERA</t>
  </si>
  <si>
    <t>HABITACIONAL</t>
  </si>
  <si>
    <t>SUPERLUJO</t>
  </si>
  <si>
    <t>Vida útil:</t>
  </si>
  <si>
    <t>ESTADO DE CONSERVACIÓN</t>
  </si>
  <si>
    <t>EDAD DEL INMUEBLE</t>
  </si>
  <si>
    <t>Nuevo</t>
  </si>
  <si>
    <t>Bueno</t>
  </si>
  <si>
    <t>Regular</t>
  </si>
  <si>
    <t>Regular medio</t>
  </si>
  <si>
    <t>Reparaciones Sencillas</t>
  </si>
  <si>
    <t>Reparaciones Medias</t>
  </si>
  <si>
    <t>Reparaciones Importantes</t>
  </si>
  <si>
    <t>Reparaciones Completas</t>
  </si>
  <si>
    <t>En Desecho</t>
  </si>
  <si>
    <t>SECCIÓN ENRÍQUEZ</t>
  </si>
  <si>
    <r>
      <t xml:space="preserve"> </t>
    </r>
    <r>
      <rPr>
        <sz val="10"/>
        <rFont val="Century Gothic"/>
        <family val="2"/>
      </rPr>
      <t>POPULAR</t>
    </r>
  </si>
  <si>
    <r>
      <t xml:space="preserve"> </t>
    </r>
    <r>
      <rPr>
        <sz val="10"/>
        <rFont val="Century Gothic"/>
        <family val="2"/>
      </rPr>
      <t>POPULAR COCHERA</t>
    </r>
  </si>
  <si>
    <t>VALORES UNITARIOS DE REPOSICIÓN NUEVO</t>
  </si>
  <si>
    <t>ECONÓMICO</t>
  </si>
  <si>
    <t>ECONÓMICO COCHERA</t>
  </si>
  <si>
    <t>ECONÓMICA</t>
  </si>
  <si>
    <t>CARRETERA NUEVO CASAS GRANDES A COL. JUÁREZ</t>
  </si>
  <si>
    <t>AV. BENITO JUÁREZ</t>
  </si>
  <si>
    <t>AV. CONSTITUCIÓN PARTE NORTE</t>
  </si>
  <si>
    <t>AV. CONSTITUCIÓN PARTE SUR</t>
  </si>
  <si>
    <t>PAR VIAL - CALLE REVOLUCIÓN</t>
  </si>
  <si>
    <t>AV. RICARDO FLORES MAGÓN</t>
  </si>
  <si>
    <t xml:space="preserve">AVE. BENITO JUÁREZ </t>
  </si>
  <si>
    <t>AV. RICARDO FLORES MAGÓN PARTE NORTE</t>
  </si>
  <si>
    <t>CALLE REVOLUCIÓN</t>
  </si>
  <si>
    <t>AV. RICARDO FLORES MAGÓN PARTE SUR</t>
  </si>
  <si>
    <t>AVE. BENITO JUÁREZ</t>
  </si>
  <si>
    <t>CALLE ADOLFO LÓPEZ MATEOS</t>
  </si>
  <si>
    <t>FACTOR DE DÉMERITO PARA TERRENOS CON SUPERFICIE QUE EXCEDE DEL LOTE TIPO</t>
  </si>
  <si>
    <t>FACTORES DE DEMÉRITO  PARA TERRENOS INMERSOS EN LA MANCHA URBANA CON SUPERFICIES MAYORES A LA DEL LOTE TIPO Y CON REFERENCIA DE VALOR DE LA ZONA CORRESPONDIENTE</t>
  </si>
  <si>
    <t>VALORES UNITARIOS POR HECTÁREA</t>
  </si>
  <si>
    <t>PARA SUELO RÚSTICO ($/HA)</t>
  </si>
  <si>
    <t>Clasificación</t>
  </si>
  <si>
    <t>Valor Unitario ($/HA)</t>
  </si>
  <si>
    <t>Frutales en Formación</t>
  </si>
  <si>
    <t>Frutales en Producción</t>
  </si>
  <si>
    <t>DE ACUERDO A LA CALIDAD DE CADA CLASIFICACIÓN DE TIERRA, PARA COMPLEMENTAR CADA CLAVE DE VALUACIÓN</t>
  </si>
  <si>
    <t>DE ACUERDO A LA CALIDAD DE CADA CLASIFICACIÓN DE TIERRA, PARA COMPLEMENTAR CADA CLAVE DE</t>
  </si>
  <si>
    <t>VALUACIÓN RÚSTICA, SE ASIGNAN LOS SIGUIENTES DÍGITOS:  ( 0 ) Propiedad Privada, ( 1 ) Propiedad Ejidal</t>
  </si>
  <si>
    <t xml:space="preserve">DE ACUERDO A LA CALIDAD DE CADA CLASIFICACIÓN DE TIERRA, PARA COMPLEMENTAR CADA CLAVE DE </t>
  </si>
  <si>
    <t>MUNICIPIO DE CASAS GRANDES</t>
  </si>
  <si>
    <t>-</t>
  </si>
  <si>
    <t xml:space="preserve"> POPULAR TEJABÁN</t>
  </si>
  <si>
    <t>ECONÓMICO TEJABÁN</t>
  </si>
  <si>
    <t>MEDIO TEJABÁN</t>
  </si>
  <si>
    <t>BUENO TEJABÁN</t>
  </si>
  <si>
    <t>LUJO TEJABÁN</t>
  </si>
  <si>
    <t>1 0 1 1</t>
  </si>
  <si>
    <t>2 2 2 1</t>
  </si>
  <si>
    <t>8 1 4 1</t>
  </si>
  <si>
    <t xml:space="preserve">Ejemplos : Riego por gravedad Propiedad Privada de Primera Calidad           </t>
  </si>
  <si>
    <t xml:space="preserve">           Pastal Propiedad Ejidal de cuarta calidad                                                         </t>
  </si>
  <si>
    <t xml:space="preserve">           Riego por Bombeo Propiedad Comunal de Segunda Calidad                         </t>
  </si>
  <si>
    <t xml:space="preserve">           Ejemplos : Riego por gravedad Propiedad Privada de Primera Calidad          </t>
  </si>
  <si>
    <t xml:space="preserve">Ejemplos : Riego por gravedad Propiedad Privada de Primera Calidad            </t>
  </si>
  <si>
    <t xml:space="preserve">                  Riego por Bombeo Propiedad Comunal de Segunda Calidad                           </t>
  </si>
  <si>
    <t xml:space="preserve">                  Pastal Propiedad Ejidal de Cuarta Calidad</t>
  </si>
  <si>
    <t>y ( 2 ) Propiedad Comunal.</t>
  </si>
  <si>
    <t xml:space="preserve">                  Riego por Bombeo Propiedad Comunal de Segunda Calidad                            </t>
  </si>
  <si>
    <t xml:space="preserve">                  Pastal Propiedad Ejidal de cuarta calidad                                                       </t>
  </si>
  <si>
    <t>No. DE MANZANA</t>
  </si>
  <si>
    <t xml:space="preserve"> ZONA HOMOGÉNEA</t>
  </si>
  <si>
    <t>SECTOR CATASTRAL</t>
  </si>
  <si>
    <t>19, 20, 21</t>
  </si>
  <si>
    <t>TIPOLOGÍAS CONSTRUCTIVAS DE CLASE (A).- Edificaciones, sin mejoras en sus materiales y acabados, en estado de conservación que no han sufrido ni necesitan reparaciones.</t>
  </si>
  <si>
    <t>TIPOLOGíAS CONSTRUCTIVAS DE CLASE (B).- Edificaciones, con algunas mejoras materiales y acabados, en estado de conservación que  necesitan de reparaciones y mantenimiento.</t>
  </si>
  <si>
    <t>TIPOLOGÍAS CONSTRUCTIVAS DE CLASE (C).- Edificaciones, con mejoras en sus materiales y acabados, en estado de conservación malo, necesitado de reparaciones medias e importantes.</t>
  </si>
  <si>
    <t>VALOR UNIT. ($/M2)</t>
  </si>
  <si>
    <t>FACTOR DE DEMÉRITO PARA TERRENOS INMERSOS EN LA MANCHA URBANA, CON SUPERFICIES MAYORES A LA DEL LOTE TIPO Y CON USOS DE SUELO AGRÍCOLA.</t>
  </si>
  <si>
    <t>RÚSTICA, SE ASIGNAN LOS SIGUIENTES DÍGITOS: ( 0 ) Propiedad Privada, ( 1 ) Propiedad Ejidal y (2) Propiedad Comunal.</t>
  </si>
  <si>
    <t>FACTOR DE DEMÉRITO PARA TERRENOS INMERSOS EN LA MANCHA URBANA, CON SUPERFICIES MAYORES A LA DEL LOTE TIPO Y CON REFERENCIA DE VALOR AL DE LA ZONA CORRESPONDIENTE, EN POBLACIONES CERCANAS Y DIFERENTES A LA CABECERA MUNICIPAL.</t>
  </si>
  <si>
    <t>16, 17</t>
  </si>
  <si>
    <t>15, 16</t>
  </si>
  <si>
    <t>22, 23, 25, 26</t>
  </si>
  <si>
    <t>CALLEJÓN HIDALGO</t>
  </si>
  <si>
    <t>45, 46, 47</t>
  </si>
  <si>
    <t>VALUACIÓN RÚSTICA, SE ASIGNAN LOS SIGUIENTES DÍGITOS: ( 0 ) Propiedad Privada, ( 1 ) Propiedad Ejidal</t>
  </si>
  <si>
    <t>TABLA DE VALORES PARA EL EJERCICIO FISCAL 2022</t>
  </si>
  <si>
    <t>CIRCUITO CERRADO (POR CAMARA)</t>
  </si>
  <si>
    <t>TABLA DE VALORES PARA EL EJERCICIO  FISCAL 2022</t>
  </si>
  <si>
    <t>ZONA 28</t>
  </si>
  <si>
    <t xml:space="preserve"> </t>
  </si>
  <si>
    <t>1,9,17,25,26,33,34,40,41,48,49</t>
  </si>
  <si>
    <t>COL. GRANJA DE LAS FLORES</t>
  </si>
  <si>
    <t>AV. PASEO DEL ARTE</t>
  </si>
  <si>
    <t>17,18,24,25,35,36,45,46.</t>
  </si>
  <si>
    <t>382,383,411,412,443,444,470,471,</t>
  </si>
  <si>
    <t>497,498,524,525,550,551,577,578,600,601,</t>
  </si>
  <si>
    <t>97,98,122,123,146,147,174,175</t>
  </si>
  <si>
    <t>AV. 5TA</t>
  </si>
  <si>
    <t>38, 48</t>
  </si>
  <si>
    <t>26,36,27,37,38,30</t>
  </si>
  <si>
    <t>PAR VIAL - BENITO JUÁREZ</t>
  </si>
  <si>
    <t>21,22,23,24,33,34,35</t>
  </si>
  <si>
    <t>14,15,16,17,21,22,23,24,</t>
  </si>
  <si>
    <t>35,45,34,44,33,43,31,42,20, 19, 41</t>
  </si>
  <si>
    <t>203,204,233,234,262,263,293,294,313,</t>
  </si>
  <si>
    <t>314BIS,354,324,323</t>
  </si>
  <si>
    <t>117,118,144,145,172,173,200,201,226,227,229,230,258,259,289,290,310,311,320,321,351,352,379,380,408,409,440,441,467,468,494,495,</t>
  </si>
  <si>
    <t>SECTOR  CATASTRAL</t>
  </si>
  <si>
    <t>2,3,4,5,</t>
  </si>
  <si>
    <t>148,149,177,178,205,206,</t>
  </si>
  <si>
    <t>235,236,264,265,295,296,315,316,</t>
  </si>
  <si>
    <t>36, 37, 46, 47</t>
  </si>
  <si>
    <t>99, 100, 124, 125</t>
  </si>
  <si>
    <t>37, 38, 47, 48</t>
  </si>
  <si>
    <t>28, 29, 27,  30, 9</t>
  </si>
  <si>
    <t>98, 99</t>
  </si>
  <si>
    <t>38, 40, 48, 49</t>
  </si>
  <si>
    <t>100, 101</t>
  </si>
  <si>
    <t>104, 128, 152, 181, 207</t>
  </si>
  <si>
    <t>129, 153, 182, 208</t>
  </si>
  <si>
    <t>239, 269, 301</t>
  </si>
  <si>
    <t>238, 268, 300</t>
  </si>
  <si>
    <t>269, 270, 271, 272, 273, 274, 275, 276</t>
  </si>
  <si>
    <t>239, 240, 241,242, 243, 244, 245, 245 BIS,</t>
  </si>
  <si>
    <t xml:space="preserve">278, 279, 280, 281, 282, </t>
  </si>
  <si>
    <t>247, 248, 249, 250, 251,</t>
  </si>
  <si>
    <t>CALLE COLIMA</t>
  </si>
  <si>
    <t>48,49,50,51,52,53</t>
  </si>
  <si>
    <t>100, 101, 102, 103, 104</t>
  </si>
  <si>
    <t>58,59,60,105,106,107,108</t>
  </si>
  <si>
    <t>61,65,66,109,135</t>
  </si>
  <si>
    <t>97, 98, 99</t>
  </si>
  <si>
    <t>94,95,96,97,98,99,118,119,120,</t>
  </si>
  <si>
    <t>121, 122,123,124</t>
  </si>
  <si>
    <t>100, 125</t>
  </si>
  <si>
    <t>125,126,127,128,149,150,151,152,</t>
  </si>
  <si>
    <t>129, 130, 131, 132, 133,</t>
  </si>
  <si>
    <t>153, 154, 155, 156, 157</t>
  </si>
  <si>
    <t>123, 124, 147, 148</t>
  </si>
  <si>
    <t>314BIS,314,315,324,325,326</t>
  </si>
  <si>
    <t>301, 332</t>
  </si>
  <si>
    <t>PAR VIAL- CALLE REVOLUCIÓN</t>
  </si>
  <si>
    <t>316,317,318,299,300,327,328,329,330,331</t>
  </si>
  <si>
    <t>108,109,133,134,157,158,186,187,212,213,</t>
  </si>
  <si>
    <t>243,  244</t>
  </si>
  <si>
    <t>495, 496, 497, 523, 524</t>
  </si>
  <si>
    <t>110,111,138,139,164,165,192,193,217,218,</t>
  </si>
  <si>
    <t>250, 251</t>
  </si>
  <si>
    <t>CALLE NIÑOS HÉROES</t>
  </si>
  <si>
    <t>417,418,450,451,</t>
  </si>
  <si>
    <t>419, 120, 452, 453</t>
  </si>
  <si>
    <t>450, 451, 477, 478</t>
  </si>
  <si>
    <t>452, 453, 479, 480</t>
  </si>
  <si>
    <t>477, 478,</t>
  </si>
  <si>
    <t>504, 505,</t>
  </si>
  <si>
    <t>479, 480, 506, 507</t>
  </si>
  <si>
    <t>504, 505</t>
  </si>
  <si>
    <t>479, 506</t>
  </si>
  <si>
    <t>SECTOR</t>
  </si>
  <si>
    <t>CATASTRAL</t>
  </si>
  <si>
    <t>VALOR</t>
  </si>
  <si>
    <t>CALLE AV. UNIVERSIDAD</t>
  </si>
  <si>
    <t>CALLE AV. 21 DE MARZO</t>
  </si>
  <si>
    <t>270,271,302,303,333,334,362,363,391,</t>
  </si>
  <si>
    <t>420,454,453,589,480,507,534,535,559,588,686,609</t>
  </si>
  <si>
    <t>67, 68, 85, 86, 87,</t>
  </si>
  <si>
    <t>111, 112, 113, 114, 115, 116</t>
  </si>
  <si>
    <t>88, 89, 90, 91, 136,137, 110,</t>
  </si>
  <si>
    <t>VALORES UNITARIOS DE PREDIOS SUBURBANOS</t>
  </si>
  <si>
    <t>POR  ($/M2)</t>
  </si>
  <si>
    <t>SUBURBANO</t>
  </si>
  <si>
    <t>MALA ACCESIBILIDAD Y CARENCIA DE SERVICIOS</t>
  </si>
  <si>
    <t>ZONA LA TURBINA</t>
  </si>
  <si>
    <t>BUENA ACCESIBILIDAD Y ACCESO AL AGUA RODADA</t>
  </si>
  <si>
    <t>BUENA ACCESIBILIDAD SIN ACCESO AL AGUA RODADA</t>
  </si>
  <si>
    <t>Los predios Suburbanos son aquellos que se ubican fuera del límite del centro de población determinado en el plan de desarrollo urbano de Centro de Población y tienen un aprovechamiento en la infraestructura del mismo.</t>
  </si>
  <si>
    <t>TESORERIA MUNICIPAL DE CASAS GRANDES</t>
  </si>
  <si>
    <t>BUENA ACCESIBILIDAD Y DOTACIÓN DE SERVICIOS</t>
  </si>
  <si>
    <t>ACCESIBILIDAD MEDIA  Y DOTACIÓN DE SERVICIOS</t>
  </si>
  <si>
    <t>CLASE</t>
  </si>
  <si>
    <t xml:space="preserve">VALORES UNITARIOS DE PREDIOS SUBURBANOS </t>
  </si>
  <si>
    <t>11, 19, 18, 27, 1, 13</t>
  </si>
  <si>
    <t>68, 11, 12, 13, 27, 65, 69, 70, 71, 72, 73, 74, 55, 56, 57, 58, 59, 60, 41, 42, 43, 44, 45, 46, 61, 47, 28, 29, 30, 31, 32, 33, 34, 15, 16, 17, 18, 19, 20, 21, 75, 76, 77, 78, 79, 80, 81, 82, 83, 84, 85, 86, 10</t>
  </si>
  <si>
    <t>4, 5, 6, 8, 9, 10, 11, 15, 17, 18, 21, 20, 22, 26, 33, 34, 52, 54, 55</t>
  </si>
  <si>
    <t>6, 7, 8, 12</t>
  </si>
  <si>
    <t>38, 39, 45, 46</t>
  </si>
  <si>
    <t>27, 28, 43, 40, 41, 42, 44, 45, 46, 35, 36, 37, 38, 47, 49, 50, 51</t>
  </si>
  <si>
    <t>3, 4, 5, 6, 7, 8, 9, 10, 16, 17, 18, 19, 20, 21, 26, 27, 28, 29, 30, 31, 37, 38, 39, 40, 41, 48, 49, 50, 51, 52</t>
  </si>
  <si>
    <t>5, 6, 7, 8, 9, 14, 15, 16, 17, 18, 25, 26, 27, 28</t>
  </si>
  <si>
    <t>7, 8, 14, 15, 16, 22, 23, 24, 30, 31, 32, 37</t>
  </si>
  <si>
    <t>96, 97, 98, 1, 2, 3, 7, 12</t>
  </si>
  <si>
    <t>51, 52, 58, 59, 60</t>
  </si>
  <si>
    <t>7, 14, 15, 22, 29, 42, 43, 44, 45, 46, 47, 49, 50, 51, 52, 53, 56</t>
  </si>
  <si>
    <t>11, 5, 19, 20, 21, 13, 14, 27, 30, 22, 23, 36, 37, 38, 39, 32, 46</t>
  </si>
  <si>
    <t>9, 10, 11, 12, 23, 36</t>
  </si>
  <si>
    <t>22, 34, 45, 46, 47, 57, 58, 59, 60</t>
  </si>
  <si>
    <t>5, 6, 12, 13, 16, 17, 18, 19, 20, 21, 23, 24, 25, 26, 27, 28, 30, 31, 32, 33, 34, 38, 39, 40, 41</t>
  </si>
  <si>
    <t>44, 45</t>
  </si>
  <si>
    <t>6, 7, 8, 9, 10, 11, 12, 18, 19, 20, 21, 22, 23, 24, 30, 31, 32, 33, 34, 35, 36, 43, 44, 45, 46, 47, 48</t>
  </si>
  <si>
    <t>11, 12, 13, 19, 20, 21, 22, 23, 24, 25, 34, 35, 36, 37, 38, 39, 40</t>
  </si>
  <si>
    <t>10, 11, 12, 21, 22, 23, 33, 34, 35, 45</t>
  </si>
  <si>
    <t>58, 59, 60</t>
  </si>
  <si>
    <t>5, 14, 26, 41</t>
  </si>
  <si>
    <t>1, 2, 11, 12, 13, 14, 15, 22, 23, 24, 25, 32, 33, 34, 35, 36, 42, 43, 45, 46, 47</t>
  </si>
  <si>
    <t>1, 2, 3, 4, 10, 11, 12, 13, 19, 20, 22, 23, 24, 32, 33, 34, 35, 36, 37, 38, 39, 40, 42, 43, 44, 45, 46, 47, 48, 49, 50, 51, 52, 53, 54, 55, 57, 58, 59, 60, 61, 62, 63, 65, 66, 69, 72, 73, 74, 75, 76</t>
  </si>
  <si>
    <t>7, 8, 10, 11, 12, 17, 18, 19, 20, 30, 31, 32, 33</t>
  </si>
  <si>
    <t>6, 7, 8, 9, 10, 11, 12, 18, 19, 20, 21, 22, 23, 24, 32, 33, 34, 35, 44, 45, 46, 47, 48, 56, 57, 58, 59</t>
  </si>
  <si>
    <t>7, 8, 9, 18, 19, 20, 30, 31, 32, 42, 44, 46, 47, 53, 54, 56, 57, 58, 59</t>
  </si>
  <si>
    <t>55, 56, 57</t>
  </si>
  <si>
    <t>55, 56</t>
  </si>
  <si>
    <t>1, 2, 3, 4, 8, 9, 10, 11</t>
  </si>
  <si>
    <t>1, 2, 9, 10, 16, 17, 18, 24, 25, 26, 33, 34, 35, 36, 40, 41, 42, 43</t>
  </si>
  <si>
    <t>3, 4, 5, 6, 7, 8, 15, 16, 17, 18, 19, 20, 27, 28, 29, 30, 31, 32, 33, 35, 36, 37, 38, 39, 40, 41, 42, 43, 44, 49, 50, 51, 52, 53</t>
  </si>
  <si>
    <t>4, 5, 6, 16, 27, 29, 39, 40, 41, 42, 43, 44, 51, 52, 53, 54, 55, 56, 62, 64</t>
  </si>
  <si>
    <t>52, 53, 56, 17, 18, 30, 31, 42, 43, 53, 54, 55</t>
  </si>
  <si>
    <t>5, 6, 17, 28, 29, 40, 41</t>
  </si>
  <si>
    <t>4, 5, 16, 17, 28, 29, 40, 41, 42, 43, 54</t>
  </si>
  <si>
    <t>32, 33</t>
  </si>
  <si>
    <t>1, 2, 3, 13, 14, 15, 24, 25, 26, 37, 38, 65, 66</t>
  </si>
  <si>
    <t>1, 2, 3, 4, 13, 14, 15, 16, 25, 26, 27, 28, 29, 37, 38, 39, 40, 41, 49, 50, 51, 52</t>
  </si>
  <si>
    <t>1, 2, 3, 4, 13, 14, 15, 16, 24, 25, 26, 27, 36, 37, 38, 39, 48, 49, 50, 51</t>
  </si>
  <si>
    <t>1, 2, 3, 13, 14, 15, 25, 26, 27, 37, 38, 39, 49, 50, 51, 52</t>
  </si>
  <si>
    <t>1, 2, 14, 26, 45, 25, 58, 13, 54, 47, 48</t>
  </si>
  <si>
    <t>49, 50</t>
  </si>
  <si>
    <t xml:space="preserve">   TABLAS DE DEPRECIACIÓN MÉTODO DE ROSS</t>
  </si>
  <si>
    <t>EJERCICIO FISCAL 2022</t>
  </si>
  <si>
    <t xml:space="preserve">Factor de Depreciación Método: ROSS               </t>
  </si>
  <si>
    <t>EDAD</t>
  </si>
  <si>
    <t>Utilizando la tabla de Ross según las colonias llegando a un tope</t>
  </si>
  <si>
    <t>de 30 años de edad con una vida útil de 65 años.</t>
  </si>
  <si>
    <t>COL. CUAUHTÉMOC</t>
  </si>
  <si>
    <t>A Los predios Suburbanos que colindan en los primeros 50 metros con el límite de centro de población se aplicará el siguiente porcentaje del valor de la zona homogénea con la que colinda a excepción de la zona la Turbina.</t>
  </si>
  <si>
    <t>A los predios Suburbanos que colindan en los primeros 50 metros con el límite de centro de población se aplicará el siguiente porcentaje del valor de la zona homogénea con la que colinda a excepción de la zona la Turbina.</t>
  </si>
  <si>
    <t>ALJIBE</t>
  </si>
  <si>
    <t>CORTINA METÁLICA (ML)</t>
  </si>
  <si>
    <t>ENCEMENTADOS (PATIOS, PASILLOS, ETC.)</t>
  </si>
  <si>
    <t>HIDRONEUMÁTICO</t>
  </si>
  <si>
    <t>PORTÓN ELÉCTRICO (ML)</t>
  </si>
  <si>
    <t>SUBESTACIÓN (POR CUCHILLA)</t>
  </si>
  <si>
    <t>JACUZZI (PIEZA)</t>
  </si>
</sst>
</file>

<file path=xl/styles.xml><?xml version="1.0" encoding="utf-8"?>
<styleSheet xmlns="http://schemas.openxmlformats.org/spreadsheetml/2006/main">
  <numFmts count="9">
    <numFmt numFmtId="8" formatCode="&quot;$&quot;#,##0.00;[Red]\-&quot;$&quot;#,##0.00"/>
    <numFmt numFmtId="44" formatCode="_-&quot;$&quot;* #,##0.00_-;\-&quot;$&quot;* #,##0.00_-;_-&quot;$&quot;* &quot;-&quot;??_-;_-@_-"/>
    <numFmt numFmtId="43" formatCode="_-* #,##0.00_-;\-* #,##0.00_-;_-* &quot;-&quot;??_-;_-@_-"/>
    <numFmt numFmtId="164" formatCode="&quot;$&quot;#,##0.00"/>
    <numFmt numFmtId="165" formatCode="[$$-2C0A]\ #,##0.00"/>
    <numFmt numFmtId="166" formatCode="[$$-340A]\ #,##0.00"/>
    <numFmt numFmtId="167" formatCode="0.000"/>
    <numFmt numFmtId="168" formatCode="0.0000"/>
    <numFmt numFmtId="169" formatCode="_-[$$-80A]* #,##0.00_-;\-[$$-80A]* #,##0.00_-;_-[$$-80A]* &quot;-&quot;??_-;_-@_-"/>
  </numFmts>
  <fonts count="20">
    <font>
      <sz val="10"/>
      <name val="Arial"/>
    </font>
    <font>
      <sz val="8"/>
      <name val="Arial"/>
      <family val="2"/>
    </font>
    <font>
      <sz val="10"/>
      <name val="Arial"/>
      <family val="2"/>
    </font>
    <font>
      <sz val="10"/>
      <name val="Century Gothic"/>
      <family val="2"/>
    </font>
    <font>
      <b/>
      <sz val="11"/>
      <name val="Century Gothic"/>
      <family val="2"/>
    </font>
    <font>
      <b/>
      <sz val="10"/>
      <name val="Century Gothic"/>
      <family val="2"/>
    </font>
    <font>
      <sz val="8"/>
      <name val="Century Gothic"/>
      <family val="2"/>
    </font>
    <font>
      <sz val="8"/>
      <color indexed="8"/>
      <name val="Century Gothic"/>
      <family val="2"/>
    </font>
    <font>
      <sz val="10"/>
      <color indexed="53"/>
      <name val="Century Gothic"/>
      <family val="2"/>
    </font>
    <font>
      <b/>
      <sz val="8"/>
      <name val="Century Gothic"/>
      <family val="2"/>
    </font>
    <font>
      <b/>
      <sz val="10"/>
      <color indexed="8"/>
      <name val="Century Gothic"/>
      <family val="2"/>
    </font>
    <font>
      <b/>
      <sz val="12"/>
      <name val="Century Gothic"/>
      <family val="2"/>
    </font>
    <font>
      <sz val="11"/>
      <name val="Arial"/>
      <family val="2"/>
    </font>
    <font>
      <b/>
      <sz val="9"/>
      <name val="Century Gothic"/>
      <family val="2"/>
    </font>
    <font>
      <sz val="9"/>
      <name val="Century Gothic"/>
      <family val="2"/>
    </font>
    <font>
      <sz val="10"/>
      <name val="Arial"/>
      <family val="2"/>
    </font>
    <font>
      <sz val="10"/>
      <color indexed="8"/>
      <name val="Century Gothic"/>
      <family val="2"/>
    </font>
    <font>
      <sz val="9"/>
      <name val="Arial"/>
      <family val="2"/>
    </font>
    <font>
      <b/>
      <sz val="10"/>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3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double">
        <color indexed="64"/>
      </top>
      <bottom/>
      <diagonal/>
    </border>
    <border>
      <left/>
      <right style="medium">
        <color indexed="64"/>
      </right>
      <top/>
      <bottom/>
      <diagonal/>
    </border>
    <border>
      <left/>
      <right style="medium">
        <color indexed="64"/>
      </right>
      <top style="thin">
        <color indexed="64"/>
      </top>
      <bottom/>
      <diagonal/>
    </border>
  </borders>
  <cellStyleXfs count="7">
    <xf numFmtId="0" fontId="0"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cellStyleXfs>
  <cellXfs count="618">
    <xf numFmtId="0" fontId="0" fillId="0" borderId="0" xfId="0"/>
    <xf numFmtId="0" fontId="3" fillId="0" borderId="0" xfId="0" applyFont="1"/>
    <xf numFmtId="166" fontId="3" fillId="0" borderId="0" xfId="0" applyNumberFormat="1" applyFont="1" applyFill="1"/>
    <xf numFmtId="2" fontId="3" fillId="0" borderId="0" xfId="0" applyNumberFormat="1" applyFont="1" applyFill="1" applyBorder="1"/>
    <xf numFmtId="0" fontId="8" fillId="0" borderId="0" xfId="0" applyFont="1"/>
    <xf numFmtId="0" fontId="7" fillId="2" borderId="0" xfId="0" applyFont="1" applyFill="1" applyBorder="1" applyAlignment="1">
      <alignment horizontal="center" vertical="center" wrapText="1"/>
    </xf>
    <xf numFmtId="0" fontId="7" fillId="2" borderId="0" xfId="0" applyFont="1" applyFill="1" applyBorder="1" applyAlignment="1">
      <alignment horizontal="center" wrapText="1"/>
    </xf>
    <xf numFmtId="165" fontId="7" fillId="2"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2" fontId="6" fillId="0" borderId="0" xfId="0" applyNumberFormat="1" applyFont="1" applyFill="1" applyBorder="1"/>
    <xf numFmtId="166" fontId="3" fillId="0" borderId="0" xfId="0" applyNumberFormat="1" applyFont="1" applyFill="1" applyBorder="1"/>
    <xf numFmtId="164" fontId="7" fillId="0" borderId="0" xfId="0" applyNumberFormat="1" applyFont="1" applyFill="1" applyBorder="1" applyAlignment="1">
      <alignment horizontal="center" vertical="center" wrapText="1"/>
    </xf>
    <xf numFmtId="0" fontId="2" fillId="0" borderId="0" xfId="1"/>
    <xf numFmtId="0" fontId="2" fillId="0" borderId="0" xfId="1" applyBorder="1"/>
    <xf numFmtId="0" fontId="12" fillId="0" borderId="0" xfId="1" applyFont="1" applyBorder="1" applyAlignment="1">
      <alignment horizontal="left"/>
    </xf>
    <xf numFmtId="38" fontId="14" fillId="0" borderId="5" xfId="1" applyNumberFormat="1" applyFont="1" applyFill="1" applyBorder="1" applyAlignment="1">
      <alignment horizontal="center"/>
    </xf>
    <xf numFmtId="0" fontId="14" fillId="0" borderId="13" xfId="1" applyFont="1" applyFill="1" applyBorder="1" applyAlignment="1"/>
    <xf numFmtId="0" fontId="3" fillId="0" borderId="0" xfId="1" applyFont="1" applyFill="1" applyBorder="1" applyAlignment="1">
      <alignment horizontal="center"/>
    </xf>
    <xf numFmtId="0" fontId="3" fillId="0" borderId="13" xfId="1" applyFont="1" applyFill="1" applyBorder="1" applyAlignment="1"/>
    <xf numFmtId="0" fontId="5" fillId="0" borderId="5"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5" xfId="1" applyFont="1" applyFill="1" applyBorder="1" applyAlignment="1">
      <alignment horizontal="left" vertical="center"/>
    </xf>
    <xf numFmtId="0" fontId="13" fillId="0" borderId="0" xfId="1" applyFont="1" applyBorder="1" applyAlignment="1">
      <alignment vertical="center"/>
    </xf>
    <xf numFmtId="0" fontId="3" fillId="0" borderId="0" xfId="1" applyFont="1" applyBorder="1" applyAlignment="1"/>
    <xf numFmtId="0" fontId="3" fillId="0" borderId="5" xfId="1" applyFont="1" applyBorder="1" applyAlignment="1">
      <alignment horizontal="center" vertical="center"/>
    </xf>
    <xf numFmtId="0" fontId="3" fillId="0" borderId="5" xfId="1" applyFont="1" applyBorder="1" applyAlignment="1">
      <alignment horizontal="center" vertical="center" wrapText="1"/>
    </xf>
    <xf numFmtId="0" fontId="3" fillId="0" borderId="5" xfId="1" applyFont="1" applyBorder="1" applyAlignment="1">
      <alignment horizontal="center"/>
    </xf>
    <xf numFmtId="0" fontId="3" fillId="0" borderId="5" xfId="1" applyFont="1" applyBorder="1" applyAlignment="1">
      <alignment horizontal="center" wrapText="1"/>
    </xf>
    <xf numFmtId="0" fontId="3" fillId="0" borderId="0" xfId="1" applyFont="1" applyBorder="1" applyAlignment="1">
      <alignment horizontal="center"/>
    </xf>
    <xf numFmtId="0" fontId="3" fillId="0" borderId="0" xfId="1" applyFont="1" applyBorder="1" applyAlignment="1">
      <alignment wrapText="1"/>
    </xf>
    <xf numFmtId="0" fontId="3" fillId="0" borderId="0" xfId="1" applyFont="1" applyAlignment="1">
      <alignment horizontal="center"/>
    </xf>
    <xf numFmtId="0" fontId="3" fillId="0" borderId="0" xfId="1" applyFont="1"/>
    <xf numFmtId="0" fontId="3" fillId="0" borderId="8" xfId="1" applyFont="1" applyFill="1" applyBorder="1" applyAlignment="1">
      <alignment horizontal="center"/>
    </xf>
    <xf numFmtId="0" fontId="3" fillId="0" borderId="2" xfId="1" applyFont="1" applyFill="1" applyBorder="1" applyAlignment="1">
      <alignment horizontal="center"/>
    </xf>
    <xf numFmtId="0" fontId="3" fillId="0" borderId="9" xfId="1" applyFont="1" applyFill="1" applyBorder="1" applyAlignment="1">
      <alignment horizontal="center"/>
    </xf>
    <xf numFmtId="0" fontId="3" fillId="0" borderId="0" xfId="1" applyFont="1" applyBorder="1" applyAlignment="1">
      <alignment horizontal="center" vertical="center" wrapText="1"/>
    </xf>
    <xf numFmtId="164" fontId="3" fillId="0" borderId="0" xfId="1" applyNumberFormat="1" applyFont="1" applyBorder="1" applyAlignment="1">
      <alignment horizontal="center" vertical="center"/>
    </xf>
    <xf numFmtId="49" fontId="3" fillId="0" borderId="5" xfId="1" applyNumberFormat="1" applyFont="1" applyBorder="1" applyAlignment="1">
      <alignment horizontal="center"/>
    </xf>
    <xf numFmtId="0" fontId="14" fillId="0" borderId="5" xfId="1" applyFont="1" applyBorder="1" applyAlignment="1">
      <alignment wrapText="1"/>
    </xf>
    <xf numFmtId="0" fontId="14" fillId="0" borderId="5" xfId="1" applyFont="1" applyBorder="1" applyAlignment="1">
      <alignment horizontal="center"/>
    </xf>
    <xf numFmtId="164" fontId="3" fillId="0" borderId="5" xfId="1" applyNumberFormat="1" applyFont="1" applyBorder="1" applyAlignment="1">
      <alignment horizontal="center"/>
    </xf>
    <xf numFmtId="0" fontId="3" fillId="0" borderId="9" xfId="1" applyFont="1" applyBorder="1" applyAlignment="1">
      <alignment horizontal="center"/>
    </xf>
    <xf numFmtId="0" fontId="3" fillId="0" borderId="11" xfId="1" applyFont="1" applyBorder="1" applyAlignment="1">
      <alignment horizontal="center"/>
    </xf>
    <xf numFmtId="0" fontId="3" fillId="0" borderId="2" xfId="1" applyFont="1" applyBorder="1" applyAlignment="1">
      <alignment horizontal="center"/>
    </xf>
    <xf numFmtId="0" fontId="3" fillId="0" borderId="11" xfId="1" applyFont="1" applyBorder="1" applyAlignment="1">
      <alignment horizontal="center" vertical="center"/>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1" xfId="1" applyFont="1" applyFill="1" applyBorder="1" applyAlignment="1">
      <alignment horizontal="center"/>
    </xf>
    <xf numFmtId="0" fontId="3" fillId="0" borderId="0" xfId="1" applyFont="1" applyBorder="1"/>
    <xf numFmtId="0" fontId="3" fillId="0" borderId="5" xfId="1" applyFont="1" applyFill="1" applyBorder="1" applyAlignment="1">
      <alignment horizontal="center"/>
    </xf>
    <xf numFmtId="0" fontId="3" fillId="0" borderId="0" xfId="1" applyFont="1" applyBorder="1" applyAlignment="1">
      <alignment horizontal="center" vertical="center"/>
    </xf>
    <xf numFmtId="164" fontId="3" fillId="0" borderId="0" xfId="1" applyNumberFormat="1" applyFont="1" applyBorder="1" applyAlignment="1">
      <alignment horizontal="center" vertical="center" wrapText="1"/>
    </xf>
    <xf numFmtId="0" fontId="3" fillId="0" borderId="5"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3" xfId="1" applyFont="1" applyFill="1" applyBorder="1" applyAlignment="1">
      <alignment horizontal="center"/>
    </xf>
    <xf numFmtId="0" fontId="3" fillId="0" borderId="3" xfId="1" applyFont="1" applyBorder="1" applyAlignment="1">
      <alignment horizontal="center"/>
    </xf>
    <xf numFmtId="0" fontId="3" fillId="0" borderId="7" xfId="1" applyFont="1" applyBorder="1" applyAlignment="1">
      <alignment horizontal="center"/>
    </xf>
    <xf numFmtId="164" fontId="3" fillId="0" borderId="5" xfId="1" applyNumberFormat="1" applyFont="1" applyBorder="1" applyAlignment="1">
      <alignment horizontal="center" vertical="center"/>
    </xf>
    <xf numFmtId="0" fontId="3" fillId="0" borderId="14" xfId="1" applyFont="1" applyBorder="1"/>
    <xf numFmtId="0" fontId="3" fillId="0" borderId="13" xfId="1" applyFont="1" applyBorder="1"/>
    <xf numFmtId="164" fontId="3" fillId="0" borderId="10" xfId="1" applyNumberFormat="1" applyFont="1" applyBorder="1" applyAlignment="1">
      <alignment horizontal="center"/>
    </xf>
    <xf numFmtId="0" fontId="11" fillId="0" borderId="0" xfId="1" applyFont="1" applyAlignment="1">
      <alignment horizontal="center"/>
    </xf>
    <xf numFmtId="0" fontId="9" fillId="2" borderId="0"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0" xfId="1" applyFont="1" applyFill="1" applyBorder="1" applyAlignment="1">
      <alignment horizontal="center" vertical="center"/>
    </xf>
    <xf numFmtId="1" fontId="14" fillId="0" borderId="5" xfId="1" applyNumberFormat="1" applyFont="1" applyFill="1" applyBorder="1" applyAlignment="1">
      <alignment horizontal="center"/>
    </xf>
    <xf numFmtId="38" fontId="14" fillId="0" borderId="5" xfId="1" applyNumberFormat="1" applyFont="1" applyFill="1" applyBorder="1" applyAlignment="1">
      <alignment horizontal="center" vertical="center"/>
    </xf>
    <xf numFmtId="0" fontId="4" fillId="0" borderId="0" xfId="1" applyFont="1"/>
    <xf numFmtId="0" fontId="13" fillId="0" borderId="0" xfId="1" applyFont="1" applyAlignment="1">
      <alignment wrapText="1"/>
    </xf>
    <xf numFmtId="0" fontId="5" fillId="0" borderId="20" xfId="1" applyFont="1" applyFill="1" applyBorder="1"/>
    <xf numFmtId="0" fontId="9" fillId="0" borderId="0" xfId="1" applyFont="1"/>
    <xf numFmtId="168" fontId="13" fillId="0" borderId="0" xfId="1" applyNumberFormat="1" applyFont="1" applyBorder="1" applyAlignment="1">
      <alignment horizontal="centerContinuous"/>
    </xf>
    <xf numFmtId="168" fontId="3" fillId="0" borderId="17" xfId="1" applyNumberFormat="1" applyFont="1" applyBorder="1" applyAlignment="1">
      <alignment horizontal="center"/>
    </xf>
    <xf numFmtId="0" fontId="14" fillId="0" borderId="10" xfId="1" applyFont="1" applyFill="1" applyBorder="1" applyAlignment="1">
      <alignment horizontal="center"/>
    </xf>
    <xf numFmtId="0" fontId="14" fillId="0" borderId="14" xfId="1" applyFont="1" applyFill="1" applyBorder="1" applyAlignment="1">
      <alignment horizontal="center"/>
    </xf>
    <xf numFmtId="38" fontId="13" fillId="0" borderId="5" xfId="1" applyNumberFormat="1" applyFont="1" applyFill="1" applyBorder="1" applyAlignment="1">
      <alignment horizontal="center" vertical="center"/>
    </xf>
    <xf numFmtId="0" fontId="4" fillId="0" borderId="19" xfId="1" applyFont="1" applyFill="1" applyBorder="1" applyAlignment="1">
      <alignment horizontal="center"/>
    </xf>
    <xf numFmtId="0" fontId="3" fillId="0" borderId="0" xfId="1" applyFont="1" applyFill="1"/>
    <xf numFmtId="2" fontId="13" fillId="0" borderId="0" xfId="1" applyNumberFormat="1" applyFont="1" applyFill="1" applyAlignment="1">
      <alignment wrapText="1"/>
    </xf>
    <xf numFmtId="167" fontId="13" fillId="0" borderId="0" xfId="1" applyNumberFormat="1" applyFont="1" applyFill="1" applyAlignment="1">
      <alignment wrapText="1"/>
    </xf>
    <xf numFmtId="0" fontId="9" fillId="0" borderId="24" xfId="1" applyFont="1" applyFill="1" applyBorder="1" applyAlignment="1">
      <alignment horizontal="center" vertical="center" wrapText="1"/>
    </xf>
    <xf numFmtId="167" fontId="9" fillId="0" borderId="24" xfId="1" applyNumberFormat="1" applyFont="1" applyFill="1" applyBorder="1" applyAlignment="1">
      <alignment horizontal="center" vertical="center" wrapText="1"/>
    </xf>
    <xf numFmtId="167" fontId="9" fillId="0" borderId="22" xfId="1" applyNumberFormat="1" applyFont="1" applyFill="1" applyBorder="1" applyAlignment="1">
      <alignment horizontal="center" vertical="center" wrapText="1"/>
    </xf>
    <xf numFmtId="0" fontId="9" fillId="0" borderId="23" xfId="1" applyFont="1" applyFill="1" applyBorder="1" applyAlignment="1">
      <alignment horizontal="center" vertical="center" wrapText="1"/>
    </xf>
    <xf numFmtId="0" fontId="3" fillId="0" borderId="0" xfId="1" applyFont="1" applyFill="1" applyAlignment="1">
      <alignment horizontal="center" vertical="center"/>
    </xf>
    <xf numFmtId="0" fontId="3" fillId="0" borderId="0" xfId="1" applyFont="1" applyAlignment="1">
      <alignment horizontal="center" vertical="center"/>
    </xf>
    <xf numFmtId="0" fontId="5" fillId="0" borderId="0" xfId="1" applyFont="1" applyFill="1" applyAlignment="1">
      <alignment horizontal="center" vertical="center"/>
    </xf>
    <xf numFmtId="0" fontId="5" fillId="0" borderId="0" xfId="1" applyFont="1" applyAlignment="1">
      <alignment horizontal="center" vertical="center"/>
    </xf>
    <xf numFmtId="2" fontId="5" fillId="0" borderId="0" xfId="1" applyNumberFormat="1" applyFont="1" applyFill="1" applyAlignment="1">
      <alignment horizontal="center" vertical="center" wrapText="1"/>
    </xf>
    <xf numFmtId="168" fontId="3" fillId="0" borderId="18" xfId="1" applyNumberFormat="1" applyFont="1" applyBorder="1" applyAlignment="1">
      <alignment horizontal="center"/>
    </xf>
    <xf numFmtId="0" fontId="6" fillId="0" borderId="0" xfId="1" applyFont="1" applyFill="1" applyBorder="1" applyAlignment="1"/>
    <xf numFmtId="0" fontId="6" fillId="0" borderId="5" xfId="1" applyFont="1" applyBorder="1" applyAlignment="1">
      <alignment horizontal="center" vertical="center" wrapText="1"/>
    </xf>
    <xf numFmtId="168" fontId="3" fillId="0" borderId="27" xfId="1" applyNumberFormat="1" applyFont="1" applyBorder="1" applyAlignment="1">
      <alignment horizontal="center"/>
    </xf>
    <xf numFmtId="0" fontId="13" fillId="0" borderId="16" xfId="1" applyFont="1" applyBorder="1" applyAlignment="1">
      <alignment horizontal="center" vertical="center"/>
    </xf>
    <xf numFmtId="0" fontId="13" fillId="0" borderId="17" xfId="1" applyFont="1" applyBorder="1" applyAlignment="1">
      <alignment horizontal="center"/>
    </xf>
    <xf numFmtId="0" fontId="13" fillId="0" borderId="18" xfId="1" applyFont="1" applyBorder="1" applyAlignment="1">
      <alignment horizontal="center"/>
    </xf>
    <xf numFmtId="0" fontId="3" fillId="0" borderId="28" xfId="1" applyNumberFormat="1" applyFont="1" applyFill="1" applyBorder="1" applyAlignment="1">
      <alignment horizontal="center" vertical="center" wrapText="1"/>
    </xf>
    <xf numFmtId="0" fontId="3" fillId="0" borderId="27" xfId="1" applyFont="1" applyBorder="1" applyAlignment="1">
      <alignment horizontal="center" vertical="center"/>
    </xf>
    <xf numFmtId="0" fontId="3" fillId="0" borderId="29" xfId="1" applyFont="1" applyBorder="1" applyAlignment="1">
      <alignment horizontal="center" vertical="center"/>
    </xf>
    <xf numFmtId="0" fontId="5" fillId="0" borderId="16" xfId="1" applyNumberFormat="1" applyFont="1" applyFill="1" applyBorder="1" applyAlignment="1">
      <alignment horizontal="center" vertical="center" wrapText="1"/>
    </xf>
    <xf numFmtId="0" fontId="5" fillId="0" borderId="17" xfId="1" applyFont="1" applyBorder="1" applyAlignment="1">
      <alignment horizontal="center" vertical="center"/>
    </xf>
    <xf numFmtId="0" fontId="5" fillId="0" borderId="18" xfId="1" applyFont="1" applyBorder="1" applyAlignment="1">
      <alignment horizontal="center" vertical="center"/>
    </xf>
    <xf numFmtId="2" fontId="13" fillId="0" borderId="30" xfId="1" applyNumberFormat="1" applyFont="1" applyBorder="1" applyAlignment="1">
      <alignment horizontal="center" vertical="center" wrapText="1"/>
    </xf>
    <xf numFmtId="168" fontId="3" fillId="0" borderId="31" xfId="1" applyNumberFormat="1" applyFont="1" applyBorder="1" applyAlignment="1">
      <alignment horizontal="center"/>
    </xf>
    <xf numFmtId="168" fontId="3" fillId="0" borderId="32" xfId="1" applyNumberFormat="1" applyFont="1" applyBorder="1" applyAlignment="1">
      <alignment horizontal="center"/>
    </xf>
    <xf numFmtId="167" fontId="13" fillId="0" borderId="16" xfId="1" applyNumberFormat="1" applyFont="1" applyBorder="1" applyAlignment="1">
      <alignment horizontal="center" vertical="center" wrapText="1"/>
    </xf>
    <xf numFmtId="167" fontId="13" fillId="0" borderId="30" xfId="1" applyNumberFormat="1" applyFont="1" applyBorder="1" applyAlignment="1">
      <alignment horizontal="center" vertical="center" wrapText="1"/>
    </xf>
    <xf numFmtId="167" fontId="9" fillId="0" borderId="33" xfId="1" applyNumberFormat="1" applyFont="1" applyFill="1" applyBorder="1" applyAlignment="1">
      <alignment horizontal="center" vertical="center" wrapText="1"/>
    </xf>
    <xf numFmtId="168" fontId="13" fillId="0" borderId="9" xfId="1" applyNumberFormat="1" applyFont="1" applyBorder="1" applyAlignment="1">
      <alignment horizontal="centerContinuous"/>
    </xf>
    <xf numFmtId="167" fontId="13" fillId="0" borderId="28" xfId="1" applyNumberFormat="1" applyFont="1" applyBorder="1" applyAlignment="1">
      <alignment horizontal="center" vertical="center" wrapText="1"/>
    </xf>
    <xf numFmtId="168" fontId="3" fillId="0" borderId="29" xfId="1" applyNumberFormat="1" applyFont="1" applyBorder="1" applyAlignment="1">
      <alignment horizontal="center"/>
    </xf>
    <xf numFmtId="0" fontId="3" fillId="0" borderId="0" xfId="0" applyFont="1" applyBorder="1"/>
    <xf numFmtId="0" fontId="7" fillId="0" borderId="0" xfId="0" applyFont="1" applyFill="1" applyBorder="1" applyAlignment="1">
      <alignment horizontal="center" vertical="center" wrapText="1"/>
    </xf>
    <xf numFmtId="0" fontId="3" fillId="0" borderId="0" xfId="1" applyFont="1" applyBorder="1" applyAlignment="1">
      <alignment horizontal="center"/>
    </xf>
    <xf numFmtId="0" fontId="3" fillId="0" borderId="5" xfId="1" applyFont="1" applyBorder="1" applyAlignment="1">
      <alignment horizontal="center"/>
    </xf>
    <xf numFmtId="0" fontId="14" fillId="0" borderId="5" xfId="1" applyFont="1" applyFill="1" applyBorder="1" applyAlignment="1">
      <alignment horizontal="center"/>
    </xf>
    <xf numFmtId="0" fontId="3" fillId="0" borderId="5" xfId="1" applyFont="1" applyFill="1" applyBorder="1" applyAlignment="1">
      <alignment horizontal="center"/>
    </xf>
    <xf numFmtId="0" fontId="14" fillId="0" borderId="0" xfId="1" applyFont="1" applyFill="1" applyBorder="1" applyAlignment="1">
      <alignment horizontal="center"/>
    </xf>
    <xf numFmtId="169" fontId="3" fillId="0" borderId="0" xfId="5" applyNumberFormat="1" applyFont="1" applyBorder="1" applyAlignment="1">
      <alignment wrapText="1"/>
    </xf>
    <xf numFmtId="0" fontId="16"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0" xfId="0" applyFont="1" applyFill="1" applyBorder="1" applyAlignment="1">
      <alignment horizontal="center" wrapText="1"/>
    </xf>
    <xf numFmtId="166" fontId="16" fillId="0" borderId="0" xfId="0" applyNumberFormat="1" applyFont="1" applyFill="1" applyBorder="1" applyAlignment="1">
      <alignment horizontal="center" vertical="center" wrapText="1"/>
    </xf>
    <xf numFmtId="165" fontId="16" fillId="2" borderId="0"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5" xfId="0" applyFont="1" applyFill="1" applyBorder="1" applyAlignment="1">
      <alignment horizontal="center" wrapText="1"/>
    </xf>
    <xf numFmtId="0" fontId="3" fillId="0" borderId="14" xfId="1" applyFont="1" applyFill="1" applyBorder="1" applyAlignment="1"/>
    <xf numFmtId="0" fontId="3" fillId="0" borderId="10" xfId="1" applyFont="1" applyFill="1" applyBorder="1" applyAlignment="1"/>
    <xf numFmtId="38" fontId="5" fillId="0" borderId="5" xfId="1" applyNumberFormat="1" applyFont="1" applyFill="1" applyBorder="1" applyAlignment="1">
      <alignment horizontal="center" vertical="center"/>
    </xf>
    <xf numFmtId="0" fontId="5" fillId="0" borderId="8"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 xfId="1" applyFont="1" applyFill="1" applyBorder="1" applyAlignment="1">
      <alignment horizontal="center" vertical="center" wrapText="1"/>
    </xf>
    <xf numFmtId="38" fontId="5" fillId="0" borderId="9" xfId="1" applyNumberFormat="1" applyFont="1" applyFill="1" applyBorder="1" applyAlignment="1">
      <alignment horizontal="center" vertical="center"/>
    </xf>
    <xf numFmtId="0" fontId="5" fillId="0" borderId="9" xfId="1" applyFont="1" applyFill="1" applyBorder="1" applyAlignment="1">
      <alignment horizontal="center" vertical="center"/>
    </xf>
    <xf numFmtId="38" fontId="3" fillId="0" borderId="5" xfId="1" applyNumberFormat="1" applyFont="1" applyFill="1" applyBorder="1" applyAlignment="1">
      <alignment horizontal="center" vertical="center"/>
    </xf>
    <xf numFmtId="38" fontId="5" fillId="0" borderId="5" xfId="1" applyNumberFormat="1" applyFont="1" applyFill="1" applyBorder="1" applyAlignment="1">
      <alignment vertical="center"/>
    </xf>
    <xf numFmtId="0" fontId="2" fillId="0" borderId="0" xfId="1" applyAlignment="1">
      <alignment vertical="center"/>
    </xf>
    <xf numFmtId="38" fontId="3" fillId="0" borderId="5" xfId="1" applyNumberFormat="1" applyFont="1" applyFill="1" applyBorder="1" applyAlignment="1">
      <alignment vertical="center"/>
    </xf>
    <xf numFmtId="8" fontId="3" fillId="0" borderId="5" xfId="6" applyNumberFormat="1" applyFont="1" applyFill="1" applyBorder="1" applyAlignment="1">
      <alignment horizontal="right" vertical="center"/>
    </xf>
    <xf numFmtId="0" fontId="3" fillId="0" borderId="8" xfId="1" applyFont="1" applyFill="1" applyBorder="1" applyAlignment="1"/>
    <xf numFmtId="0" fontId="3" fillId="0" borderId="15" xfId="1" applyFont="1" applyFill="1" applyBorder="1" applyAlignment="1"/>
    <xf numFmtId="0" fontId="3" fillId="0" borderId="12" xfId="1" applyFont="1" applyFill="1" applyBorder="1" applyAlignment="1"/>
    <xf numFmtId="0" fontId="13" fillId="0" borderId="5" xfId="1" applyFont="1" applyFill="1" applyBorder="1" applyAlignment="1">
      <alignment horizontal="center" vertical="center"/>
    </xf>
    <xf numFmtId="38" fontId="14" fillId="0" borderId="5" xfId="1" applyNumberFormat="1" applyFont="1" applyFill="1" applyBorder="1" applyAlignment="1">
      <alignment vertical="center"/>
    </xf>
    <xf numFmtId="38" fontId="14" fillId="0" borderId="5" xfId="1" applyNumberFormat="1" applyFont="1" applyFill="1" applyBorder="1" applyAlignment="1">
      <alignment horizontal="left" vertical="center"/>
    </xf>
    <xf numFmtId="0" fontId="13" fillId="0" borderId="9" xfId="1" applyFont="1" applyFill="1" applyBorder="1" applyAlignment="1">
      <alignment horizontal="center" vertical="center"/>
    </xf>
    <xf numFmtId="38" fontId="14" fillId="0" borderId="9" xfId="1" applyNumberFormat="1" applyFont="1" applyFill="1" applyBorder="1" applyAlignment="1">
      <alignment horizontal="center" vertical="center"/>
    </xf>
    <xf numFmtId="38" fontId="14" fillId="0" borderId="9" xfId="1" applyNumberFormat="1" applyFont="1" applyFill="1" applyBorder="1" applyAlignment="1">
      <alignment horizontal="left" vertical="center"/>
    </xf>
    <xf numFmtId="38" fontId="13" fillId="0" borderId="9" xfId="1" applyNumberFormat="1" applyFont="1" applyFill="1" applyBorder="1" applyAlignment="1">
      <alignment horizontal="center" vertical="center"/>
    </xf>
    <xf numFmtId="0" fontId="5" fillId="0" borderId="5" xfId="1" applyFont="1" applyBorder="1" applyAlignment="1">
      <alignment horizontal="center" vertical="center"/>
    </xf>
    <xf numFmtId="0" fontId="2" fillId="0" borderId="0" xfId="1" applyFont="1"/>
    <xf numFmtId="8" fontId="14" fillId="0" borderId="5" xfId="6" applyNumberFormat="1" applyFont="1" applyFill="1" applyBorder="1" applyAlignment="1">
      <alignment horizontal="right" vertical="center"/>
    </xf>
    <xf numFmtId="0" fontId="5" fillId="0" borderId="5" xfId="1" applyFont="1" applyBorder="1" applyAlignment="1">
      <alignment horizontal="center" vertical="center" wrapText="1"/>
    </xf>
    <xf numFmtId="39" fontId="3" fillId="0" borderId="0" xfId="1" applyNumberFormat="1" applyFont="1" applyBorder="1" applyAlignment="1">
      <alignment horizontal="center"/>
    </xf>
    <xf numFmtId="0" fontId="5" fillId="0" borderId="0" xfId="1" applyFont="1" applyBorder="1" applyAlignment="1">
      <alignment vertical="center"/>
    </xf>
    <xf numFmtId="0" fontId="5" fillId="0" borderId="0" xfId="1" applyFont="1" applyBorder="1" applyAlignment="1">
      <alignment horizontal="center" vertical="center"/>
    </xf>
    <xf numFmtId="0" fontId="5" fillId="0" borderId="0" xfId="1" applyFont="1" applyBorder="1"/>
    <xf numFmtId="0" fontId="5" fillId="0" borderId="0" xfId="1" applyFont="1" applyBorder="1" applyAlignment="1"/>
    <xf numFmtId="0" fontId="3" fillId="0" borderId="0" xfId="1" applyFont="1" applyAlignment="1">
      <alignment vertical="center"/>
    </xf>
    <xf numFmtId="0" fontId="3" fillId="0" borderId="3" xfId="1" applyFont="1" applyBorder="1"/>
    <xf numFmtId="0" fontId="3" fillId="0" borderId="4" xfId="1" applyFont="1" applyBorder="1"/>
    <xf numFmtId="39" fontId="3" fillId="0" borderId="3" xfId="1" applyNumberFormat="1" applyFont="1" applyBorder="1" applyAlignment="1">
      <alignment horizontal="center"/>
    </xf>
    <xf numFmtId="0" fontId="3" fillId="0" borderId="4" xfId="1" applyFont="1" applyFill="1" applyBorder="1" applyAlignment="1">
      <alignment horizontal="center"/>
    </xf>
    <xf numFmtId="8" fontId="14" fillId="0" borderId="5" xfId="2" applyNumberFormat="1" applyFont="1" applyFill="1" applyBorder="1" applyAlignment="1">
      <alignment horizontal="right"/>
    </xf>
    <xf numFmtId="0" fontId="6" fillId="0" borderId="3" xfId="1" applyFont="1" applyFill="1" applyBorder="1" applyAlignment="1"/>
    <xf numFmtId="0" fontId="6" fillId="0" borderId="4" xfId="1" applyFont="1" applyFill="1" applyBorder="1" applyAlignment="1"/>
    <xf numFmtId="0" fontId="6" fillId="0" borderId="6" xfId="1" applyFont="1" applyFill="1" applyBorder="1" applyAlignment="1"/>
    <xf numFmtId="0" fontId="6" fillId="0" borderId="7" xfId="1" applyFont="1" applyFill="1" applyBorder="1" applyAlignment="1"/>
    <xf numFmtId="0" fontId="6" fillId="0" borderId="1" xfId="1" applyFont="1" applyFill="1" applyBorder="1" applyAlignment="1"/>
    <xf numFmtId="38" fontId="5" fillId="0" borderId="2" xfId="1" applyNumberFormat="1" applyFont="1" applyFill="1" applyBorder="1" applyAlignment="1">
      <alignment horizontal="center" vertical="center"/>
    </xf>
    <xf numFmtId="38" fontId="5" fillId="0" borderId="2" xfId="1"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0" fontId="14" fillId="0" borderId="3" xfId="1" applyFont="1" applyFill="1" applyBorder="1" applyAlignment="1">
      <alignment horizontal="center"/>
    </xf>
    <xf numFmtId="0" fontId="14" fillId="0" borderId="4" xfId="1" applyFont="1" applyFill="1" applyBorder="1" applyAlignment="1">
      <alignment horizontal="center"/>
    </xf>
    <xf numFmtId="0" fontId="6" fillId="0" borderId="0" xfId="1" applyFont="1" applyFill="1" applyBorder="1" applyAlignment="1">
      <alignment horizontal="center" vertical="center"/>
    </xf>
    <xf numFmtId="0" fontId="6" fillId="0" borderId="7" xfId="1" applyFont="1" applyFill="1" applyBorder="1" applyAlignment="1">
      <alignment horizontal="center" vertical="center"/>
    </xf>
    <xf numFmtId="0" fontId="14" fillId="0" borderId="14" xfId="1" applyFont="1" applyFill="1" applyBorder="1" applyAlignment="1"/>
    <xf numFmtId="0" fontId="14" fillId="0" borderId="10" xfId="1" applyFont="1" applyFill="1" applyBorder="1" applyAlignment="1"/>
    <xf numFmtId="8" fontId="14" fillId="0" borderId="9" xfId="6" applyNumberFormat="1" applyFont="1" applyFill="1" applyBorder="1" applyAlignment="1">
      <alignment horizontal="right" vertical="center"/>
    </xf>
    <xf numFmtId="49" fontId="16"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3" fillId="0" borderId="12" xfId="0" applyFont="1" applyBorder="1"/>
    <xf numFmtId="0" fontId="3" fillId="0" borderId="0" xfId="0" applyFont="1" applyBorder="1"/>
    <xf numFmtId="0" fontId="3" fillId="0" borderId="2" xfId="1" applyFont="1" applyBorder="1" applyAlignment="1">
      <alignment horizontal="center" vertical="center"/>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xf>
    <xf numFmtId="0" fontId="3" fillId="0" borderId="0" xfId="1" applyFont="1" applyBorder="1" applyAlignment="1">
      <alignment horizontal="center"/>
    </xf>
    <xf numFmtId="0" fontId="3" fillId="0" borderId="2" xfId="1" applyFont="1" applyBorder="1" applyAlignment="1">
      <alignment horizontal="center"/>
    </xf>
    <xf numFmtId="0" fontId="3" fillId="0" borderId="8" xfId="1" applyFont="1" applyFill="1" applyBorder="1" applyAlignment="1">
      <alignment horizontal="center" vertical="center"/>
    </xf>
    <xf numFmtId="0" fontId="3" fillId="0" borderId="5" xfId="1" applyFont="1" applyBorder="1" applyAlignment="1">
      <alignment horizontal="center" vertical="center"/>
    </xf>
    <xf numFmtId="0" fontId="13" fillId="0" borderId="0" xfId="1" applyFont="1" applyBorder="1" applyAlignment="1">
      <alignment horizontal="center"/>
    </xf>
    <xf numFmtId="168" fontId="3" fillId="0" borderId="0" xfId="1" applyNumberFormat="1" applyFont="1" applyBorder="1" applyAlignment="1">
      <alignment horizontal="center"/>
    </xf>
    <xf numFmtId="3" fontId="3" fillId="0" borderId="5" xfId="1" applyNumberFormat="1" applyFont="1" applyBorder="1" applyAlignment="1">
      <alignment horizontal="center"/>
    </xf>
    <xf numFmtId="0" fontId="3" fillId="0" borderId="2" xfId="1" applyFont="1" applyFill="1" applyBorder="1" applyAlignment="1"/>
    <xf numFmtId="0" fontId="3" fillId="0" borderId="9" xfId="1" applyFont="1" applyFill="1" applyBorder="1" applyAlignment="1"/>
    <xf numFmtId="0" fontId="5" fillId="2" borderId="0" xfId="1" applyFont="1" applyFill="1" applyBorder="1" applyAlignment="1">
      <alignment horizontal="center" vertical="center"/>
    </xf>
    <xf numFmtId="0" fontId="5" fillId="0" borderId="5" xfId="0" applyFont="1" applyBorder="1" applyAlignment="1">
      <alignment horizontal="center" vertical="top"/>
    </xf>
    <xf numFmtId="0" fontId="3" fillId="0" borderId="5" xfId="1" applyNumberFormat="1" applyFont="1" applyBorder="1" applyAlignment="1">
      <alignment horizontal="center"/>
    </xf>
    <xf numFmtId="3" fontId="3" fillId="0" borderId="2" xfId="1" applyNumberFormat="1" applyFont="1" applyFill="1" applyBorder="1" applyAlignment="1">
      <alignment horizontal="center"/>
    </xf>
    <xf numFmtId="3" fontId="3" fillId="0" borderId="9" xfId="1" applyNumberFormat="1" applyFont="1" applyFill="1" applyBorder="1" applyAlignment="1">
      <alignment horizont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3" fontId="3" fillId="0" borderId="5" xfId="0" applyNumberFormat="1" applyFont="1" applyBorder="1" applyAlignment="1">
      <alignment horizontal="center" vertical="center"/>
    </xf>
    <xf numFmtId="0" fontId="3" fillId="0" borderId="2" xfId="0" applyFont="1" applyBorder="1" applyAlignment="1">
      <alignment horizontal="center" vertical="center"/>
    </xf>
    <xf numFmtId="3" fontId="3" fillId="0" borderId="2" xfId="0" applyNumberFormat="1" applyFont="1" applyBorder="1" applyAlignment="1">
      <alignment horizontal="center" vertical="center"/>
    </xf>
    <xf numFmtId="3" fontId="3" fillId="0" borderId="5" xfId="0" applyNumberFormat="1" applyFont="1" applyBorder="1" applyAlignment="1">
      <alignment horizontal="left" vertical="center"/>
    </xf>
    <xf numFmtId="49" fontId="3" fillId="0" borderId="5" xfId="0" applyNumberFormat="1" applyFont="1" applyBorder="1" applyAlignment="1">
      <alignment horizontal="left" vertical="center" wrapText="1"/>
    </xf>
    <xf numFmtId="49" fontId="3" fillId="0" borderId="5" xfId="0" applyNumberFormat="1" applyFont="1" applyBorder="1"/>
    <xf numFmtId="38" fontId="19" fillId="0" borderId="5" xfId="0" applyNumberFormat="1" applyFont="1" applyFill="1" applyBorder="1" applyAlignment="1">
      <alignment horizontal="center"/>
    </xf>
    <xf numFmtId="38" fontId="17" fillId="0" borderId="0" xfId="0" applyNumberFormat="1" applyFont="1" applyFill="1" applyBorder="1" applyAlignment="1">
      <alignment horizontal="center" vertical="center"/>
    </xf>
    <xf numFmtId="38" fontId="17" fillId="0" borderId="0" xfId="0" applyNumberFormat="1" applyFont="1" applyFill="1" applyBorder="1" applyAlignment="1">
      <alignment wrapText="1"/>
    </xf>
    <xf numFmtId="38" fontId="19" fillId="0" borderId="0" xfId="0" applyNumberFormat="1" applyFont="1" applyFill="1" applyBorder="1" applyAlignment="1">
      <alignment horizontal="center"/>
    </xf>
    <xf numFmtId="44" fontId="17" fillId="0" borderId="34" xfId="5" applyFont="1" applyFill="1" applyBorder="1" applyAlignment="1">
      <alignment horizontal="center" vertical="center"/>
    </xf>
    <xf numFmtId="0" fontId="19" fillId="0" borderId="0"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17" fillId="0" borderId="0" xfId="0" applyFont="1" applyFill="1" applyBorder="1" applyAlignment="1">
      <alignment horizontal="center"/>
    </xf>
    <xf numFmtId="0" fontId="17" fillId="0" borderId="0" xfId="0" applyFont="1" applyFill="1" applyBorder="1"/>
    <xf numFmtId="0" fontId="17" fillId="0" borderId="34" xfId="0" applyFont="1" applyFill="1" applyBorder="1"/>
    <xf numFmtId="0" fontId="3" fillId="0" borderId="10" xfId="0" applyFont="1" applyBorder="1"/>
    <xf numFmtId="0" fontId="3" fillId="0" borderId="13" xfId="0" applyFont="1" applyBorder="1"/>
    <xf numFmtId="38" fontId="13" fillId="0" borderId="5" xfId="0" applyNumberFormat="1" applyFont="1" applyFill="1" applyBorder="1" applyAlignment="1">
      <alignment horizontal="center"/>
    </xf>
    <xf numFmtId="38" fontId="14" fillId="0" borderId="15" xfId="0" applyNumberFormat="1" applyFont="1" applyFill="1" applyBorder="1" applyAlignment="1">
      <alignment wrapText="1"/>
    </xf>
    <xf numFmtId="38" fontId="13" fillId="0" borderId="15" xfId="0" applyNumberFormat="1" applyFont="1" applyFill="1" applyBorder="1" applyAlignment="1">
      <alignment horizontal="center"/>
    </xf>
    <xf numFmtId="38" fontId="14" fillId="0" borderId="0" xfId="0" applyNumberFormat="1" applyFont="1" applyFill="1" applyBorder="1" applyAlignment="1">
      <alignment horizontal="center" vertical="center"/>
    </xf>
    <xf numFmtId="38" fontId="14" fillId="0" borderId="0" xfId="0" applyNumberFormat="1" applyFont="1" applyFill="1" applyBorder="1" applyAlignment="1">
      <alignment wrapText="1"/>
    </xf>
    <xf numFmtId="38" fontId="13" fillId="0" borderId="0" xfId="0" applyNumberFormat="1" applyFont="1" applyFill="1" applyBorder="1" applyAlignment="1">
      <alignment horizontal="center"/>
    </xf>
    <xf numFmtId="44" fontId="14" fillId="0" borderId="0" xfId="5" applyFont="1" applyFill="1" applyBorder="1" applyAlignment="1">
      <alignment horizontal="center" vertical="center"/>
    </xf>
    <xf numFmtId="0" fontId="3" fillId="0" borderId="15" xfId="0" applyFont="1" applyBorder="1"/>
    <xf numFmtId="38" fontId="14" fillId="0" borderId="8" xfId="0" applyNumberFormat="1" applyFont="1" applyFill="1" applyBorder="1" applyAlignment="1">
      <alignment horizontal="center" vertical="center"/>
    </xf>
    <xf numFmtId="44" fontId="14" fillId="0" borderId="15" xfId="5" applyFont="1" applyFill="1" applyBorder="1" applyAlignment="1">
      <alignment horizontal="center" vertical="center"/>
    </xf>
    <xf numFmtId="9" fontId="3" fillId="0" borderId="13" xfId="0" applyNumberFormat="1" applyFont="1" applyBorder="1" applyAlignment="1">
      <alignment horizontal="center" vertical="center"/>
    </xf>
    <xf numFmtId="166" fontId="3" fillId="0" borderId="13" xfId="0" applyNumberFormat="1" applyFont="1" applyFill="1" applyBorder="1"/>
    <xf numFmtId="0" fontId="16" fillId="2" borderId="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165" fontId="16" fillId="2" borderId="4" xfId="0" applyNumberFormat="1" applyFont="1" applyFill="1" applyBorder="1" applyAlignment="1">
      <alignment horizontal="center" vertical="center" wrapText="1"/>
    </xf>
    <xf numFmtId="0" fontId="3" fillId="0" borderId="12" xfId="0" applyFont="1" applyBorder="1"/>
    <xf numFmtId="0" fontId="3" fillId="0" borderId="4" xfId="0" applyFont="1" applyBorder="1"/>
    <xf numFmtId="0" fontId="3" fillId="0" borderId="6" xfId="0" applyFont="1" applyBorder="1"/>
    <xf numFmtId="0" fontId="3" fillId="0" borderId="1" xfId="0" applyFont="1" applyBorder="1"/>
    <xf numFmtId="0" fontId="3" fillId="0" borderId="14" xfId="1" applyFont="1" applyBorder="1" applyAlignment="1">
      <alignment horizontal="center"/>
    </xf>
    <xf numFmtId="0" fontId="3" fillId="0" borderId="13" xfId="1" applyFont="1" applyFill="1" applyBorder="1" applyAlignment="1">
      <alignment horizontal="center"/>
    </xf>
    <xf numFmtId="38" fontId="5" fillId="0" borderId="8" xfId="0" applyNumberFormat="1" applyFont="1" applyFill="1" applyBorder="1" applyAlignment="1">
      <alignment horizontal="center"/>
    </xf>
    <xf numFmtId="38" fontId="14" fillId="0" borderId="5" xfId="0" applyNumberFormat="1" applyFont="1" applyFill="1" applyBorder="1" applyAlignment="1">
      <alignment wrapText="1"/>
    </xf>
    <xf numFmtId="0" fontId="3" fillId="0" borderId="5" xfId="0" applyFont="1" applyBorder="1"/>
    <xf numFmtId="38" fontId="14" fillId="0" borderId="14" xfId="0" applyNumberFormat="1" applyFont="1" applyFill="1" applyBorder="1" applyAlignment="1">
      <alignment vertical="center" wrapText="1"/>
    </xf>
    <xf numFmtId="38" fontId="13" fillId="0" borderId="5"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5" xfId="0" applyFont="1" applyFill="1" applyBorder="1" applyAlignment="1">
      <alignment horizontal="center"/>
    </xf>
    <xf numFmtId="44" fontId="17" fillId="0" borderId="5" xfId="5" applyFont="1" applyFill="1" applyBorder="1" applyAlignment="1">
      <alignment horizontal="center" vertical="center"/>
    </xf>
    <xf numFmtId="38" fontId="17" fillId="0" borderId="5" xfId="0" applyNumberFormat="1" applyFont="1" applyFill="1" applyBorder="1" applyAlignment="1">
      <alignment vertical="center"/>
    </xf>
    <xf numFmtId="38" fontId="17" fillId="0" borderId="5" xfId="0" applyNumberFormat="1" applyFont="1" applyFill="1" applyBorder="1" applyAlignment="1">
      <alignment vertical="center" wrapText="1"/>
    </xf>
    <xf numFmtId="38" fontId="19" fillId="0" borderId="5" xfId="0" applyNumberFormat="1" applyFont="1" applyFill="1" applyBorder="1" applyAlignment="1">
      <alignment horizontal="center" vertical="center"/>
    </xf>
    <xf numFmtId="38" fontId="17" fillId="0" borderId="14" xfId="0" applyNumberFormat="1" applyFont="1" applyFill="1" applyBorder="1" applyAlignment="1">
      <alignment horizontal="center" vertical="center"/>
    </xf>
    <xf numFmtId="38" fontId="17" fillId="0" borderId="13" xfId="0" applyNumberFormat="1" applyFont="1" applyFill="1" applyBorder="1" applyAlignment="1">
      <alignment wrapText="1"/>
    </xf>
    <xf numFmtId="38" fontId="19" fillId="0" borderId="13" xfId="0" applyNumberFormat="1" applyFont="1" applyFill="1" applyBorder="1" applyAlignment="1">
      <alignment horizontal="center"/>
    </xf>
    <xf numFmtId="44" fontId="17" fillId="0" borderId="10" xfId="5" applyFont="1" applyFill="1" applyBorder="1" applyAlignment="1">
      <alignment horizontal="center" vertical="center"/>
    </xf>
    <xf numFmtId="9" fontId="0" fillId="0" borderId="5" xfId="0" applyNumberFormat="1" applyBorder="1" applyAlignment="1">
      <alignment horizontal="center" vertical="center"/>
    </xf>
    <xf numFmtId="0" fontId="3" fillId="0" borderId="0" xfId="0" applyFont="1" applyFill="1"/>
    <xf numFmtId="0" fontId="5" fillId="0" borderId="9" xfId="0" applyFont="1" applyFill="1" applyBorder="1" applyAlignment="1">
      <alignment horizontal="center"/>
    </xf>
    <xf numFmtId="0" fontId="3" fillId="0" borderId="5" xfId="0" applyFont="1" applyFill="1" applyBorder="1" applyAlignment="1">
      <alignment horizontal="center"/>
    </xf>
    <xf numFmtId="168" fontId="3" fillId="0" borderId="5" xfId="0" applyNumberFormat="1" applyFont="1" applyFill="1" applyBorder="1" applyAlignment="1">
      <alignment horizontal="center"/>
    </xf>
    <xf numFmtId="165" fontId="16" fillId="2" borderId="5" xfId="0" applyNumberFormat="1" applyFont="1" applyFill="1" applyBorder="1" applyAlignment="1">
      <alignment horizontal="center" vertical="center" wrapText="1"/>
    </xf>
    <xf numFmtId="0" fontId="14" fillId="0" borderId="0" xfId="0" applyFont="1" applyFill="1" applyBorder="1" applyAlignment="1">
      <alignment horizontal="center"/>
    </xf>
    <xf numFmtId="38" fontId="14" fillId="0" borderId="8" xfId="0" applyNumberFormat="1" applyFont="1" applyFill="1" applyBorder="1" applyAlignment="1">
      <alignment horizontal="center" vertical="center"/>
    </xf>
    <xf numFmtId="38" fontId="14" fillId="0" borderId="3" xfId="0" applyNumberFormat="1" applyFont="1" applyFill="1" applyBorder="1" applyAlignment="1">
      <alignment horizontal="center" vertical="center"/>
    </xf>
    <xf numFmtId="38" fontId="14" fillId="0" borderId="6" xfId="0" applyNumberFormat="1"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38" fontId="14" fillId="0" borderId="14" xfId="0" applyNumberFormat="1" applyFont="1" applyFill="1" applyBorder="1" applyAlignment="1">
      <alignment horizontal="left" vertical="center"/>
    </xf>
    <xf numFmtId="38" fontId="14" fillId="0" borderId="10" xfId="0" applyNumberFormat="1" applyFont="1" applyFill="1" applyBorder="1" applyAlignment="1">
      <alignment horizontal="left" vertical="center"/>
    </xf>
    <xf numFmtId="38" fontId="5" fillId="0" borderId="15" xfId="0" applyNumberFormat="1" applyFont="1" applyFill="1" applyBorder="1" applyAlignment="1">
      <alignment horizontal="center" wrapText="1"/>
    </xf>
    <xf numFmtId="0" fontId="3" fillId="0" borderId="12" xfId="0" applyFont="1" applyBorder="1" applyAlignment="1">
      <alignment horizontal="center" wrapText="1"/>
    </xf>
    <xf numFmtId="0" fontId="10" fillId="0" borderId="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38" fontId="5" fillId="0" borderId="8" xfId="0" applyNumberFormat="1" applyFont="1" applyFill="1" applyBorder="1" applyAlignment="1">
      <alignment horizontal="right" wrapText="1"/>
    </xf>
    <xf numFmtId="0" fontId="3" fillId="0" borderId="15" xfId="0" applyFont="1" applyBorder="1" applyAlignment="1">
      <alignment horizontal="right" wrapText="1"/>
    </xf>
    <xf numFmtId="0" fontId="14" fillId="0" borderId="6" xfId="0" applyFont="1" applyFill="1" applyBorder="1"/>
    <xf numFmtId="0" fontId="14" fillId="0" borderId="7" xfId="0" applyFont="1" applyFill="1" applyBorder="1"/>
    <xf numFmtId="0" fontId="14" fillId="0" borderId="1" xfId="0" applyFont="1" applyFill="1" applyBorder="1"/>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2" xfId="0" applyFont="1" applyFill="1" applyBorder="1" applyAlignment="1">
      <alignment horizontal="center" vertical="center" wrapText="1"/>
    </xf>
    <xf numFmtId="165" fontId="16" fillId="2" borderId="8" xfId="0" applyNumberFormat="1" applyFont="1" applyFill="1" applyBorder="1" applyAlignment="1">
      <alignment horizontal="center" vertical="center" wrapText="1"/>
    </xf>
    <xf numFmtId="165" fontId="16" fillId="2" borderId="12" xfId="0" applyNumberFormat="1" applyFont="1" applyFill="1" applyBorder="1" applyAlignment="1">
      <alignment horizontal="center" vertical="center" wrapText="1"/>
    </xf>
    <xf numFmtId="165" fontId="16" fillId="2" borderId="3" xfId="0" applyNumberFormat="1" applyFont="1" applyFill="1" applyBorder="1" applyAlignment="1">
      <alignment horizontal="center" vertical="center" wrapText="1"/>
    </xf>
    <xf numFmtId="165" fontId="16" fillId="2" borderId="4" xfId="0" applyNumberFormat="1" applyFont="1" applyFill="1" applyBorder="1" applyAlignment="1">
      <alignment horizontal="center" vertical="center" wrapText="1"/>
    </xf>
    <xf numFmtId="165" fontId="16" fillId="2" borderId="6" xfId="0" applyNumberFormat="1"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0" fontId="16" fillId="2" borderId="11" xfId="0" applyFont="1" applyFill="1" applyBorder="1" applyAlignment="1">
      <alignment horizontal="center" vertical="center" wrapText="1"/>
    </xf>
    <xf numFmtId="0" fontId="3" fillId="0" borderId="12" xfId="0" applyFont="1" applyBorder="1"/>
    <xf numFmtId="0" fontId="3" fillId="0" borderId="3" xfId="0" applyFont="1" applyBorder="1"/>
    <xf numFmtId="0" fontId="3" fillId="0" borderId="4" xfId="0" applyFont="1" applyBorder="1"/>
    <xf numFmtId="0" fontId="3" fillId="0" borderId="6" xfId="0" applyFont="1" applyBorder="1"/>
    <xf numFmtId="0" fontId="3" fillId="0" borderId="1" xfId="0" applyFont="1" applyBorder="1"/>
    <xf numFmtId="0" fontId="16" fillId="2" borderId="8"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 xfId="0" applyFont="1" applyFill="1" applyBorder="1" applyAlignment="1">
      <alignment horizontal="center" vertical="center"/>
    </xf>
    <xf numFmtId="165" fontId="16" fillId="2" borderId="8" xfId="0" applyNumberFormat="1" applyFont="1" applyFill="1" applyBorder="1" applyAlignment="1">
      <alignment horizontal="center" vertical="center"/>
    </xf>
    <xf numFmtId="165" fontId="16" fillId="2" borderId="12" xfId="0" applyNumberFormat="1" applyFont="1" applyFill="1" applyBorder="1" applyAlignment="1">
      <alignment horizontal="center" vertical="center"/>
    </xf>
    <xf numFmtId="165" fontId="16" fillId="2" borderId="3" xfId="0" applyNumberFormat="1" applyFont="1" applyFill="1" applyBorder="1" applyAlignment="1">
      <alignment horizontal="center" vertical="center"/>
    </xf>
    <xf numFmtId="165" fontId="16" fillId="2" borderId="4" xfId="0" applyNumberFormat="1" applyFont="1" applyFill="1" applyBorder="1" applyAlignment="1">
      <alignment horizontal="center" vertical="center"/>
    </xf>
    <xf numFmtId="165" fontId="16" fillId="2" borderId="6" xfId="0" applyNumberFormat="1" applyFont="1" applyFill="1" applyBorder="1" applyAlignment="1">
      <alignment horizontal="center" vertical="center"/>
    </xf>
    <xf numFmtId="165" fontId="16" fillId="2" borderId="1" xfId="0" applyNumberFormat="1" applyFont="1" applyFill="1" applyBorder="1" applyAlignment="1">
      <alignment horizontal="center" vertical="center"/>
    </xf>
    <xf numFmtId="0" fontId="16" fillId="2" borderId="14" xfId="0" applyFont="1" applyFill="1" applyBorder="1" applyAlignment="1">
      <alignment horizontal="center" vertical="center" wrapText="1"/>
    </xf>
    <xf numFmtId="0" fontId="16" fillId="2" borderId="10" xfId="0"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10" xfId="0" applyNumberFormat="1" applyFont="1" applyFill="1" applyBorder="1" applyAlignment="1">
      <alignment horizontal="center" vertical="center" wrapText="1"/>
    </xf>
    <xf numFmtId="0" fontId="3" fillId="0" borderId="0" xfId="0" applyFont="1" applyBorder="1"/>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165" fontId="16" fillId="0" borderId="5"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5" xfId="0" applyBorder="1" applyAlignment="1">
      <alignment horizontal="left" vertical="top" wrapText="1"/>
    </xf>
    <xf numFmtId="0" fontId="17" fillId="0" borderId="15" xfId="0" applyFont="1" applyFill="1" applyBorder="1"/>
    <xf numFmtId="0" fontId="17" fillId="0" borderId="35" xfId="0" applyFont="1" applyFill="1" applyBorder="1"/>
    <xf numFmtId="0" fontId="19" fillId="2" borderId="3"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4" xfId="0" applyFont="1" applyFill="1" applyBorder="1" applyAlignment="1">
      <alignment horizontal="center" vertical="center"/>
    </xf>
    <xf numFmtId="0" fontId="19" fillId="0" borderId="14"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2" xfId="0" applyFont="1" applyFill="1" applyBorder="1" applyAlignment="1">
      <alignment horizontal="center" vertical="center"/>
    </xf>
    <xf numFmtId="38" fontId="19" fillId="0" borderId="5" xfId="0" applyNumberFormat="1" applyFont="1" applyFill="1" applyBorder="1" applyAlignment="1">
      <alignment horizontal="center" wrapText="1"/>
    </xf>
    <xf numFmtId="0" fontId="0" fillId="0" borderId="5" xfId="0" applyBorder="1" applyAlignment="1">
      <alignment horizontal="center" wrapText="1"/>
    </xf>
    <xf numFmtId="0" fontId="17" fillId="0" borderId="14" xfId="0" applyFont="1" applyFill="1" applyBorder="1" applyAlignment="1">
      <alignment horizontal="center"/>
    </xf>
    <xf numFmtId="0" fontId="17" fillId="0" borderId="13" xfId="0" applyFont="1" applyFill="1" applyBorder="1" applyAlignment="1">
      <alignment horizontal="center"/>
    </xf>
    <xf numFmtId="0" fontId="17" fillId="0" borderId="10" xfId="0" applyFont="1" applyFill="1" applyBorder="1" applyAlignment="1">
      <alignment horizontal="center"/>
    </xf>
    <xf numFmtId="38" fontId="17" fillId="0" borderId="5" xfId="0" applyNumberFormat="1" applyFont="1" applyFill="1" applyBorder="1" applyAlignment="1">
      <alignment horizontal="center" vertical="center"/>
    </xf>
    <xf numFmtId="0" fontId="17" fillId="0" borderId="14"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center" vertical="center" wrapText="1"/>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3" fillId="0" borderId="9"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2" xfId="1" applyFont="1" applyBorder="1" applyAlignment="1">
      <alignment horizontal="center" vertical="center" wrapText="1"/>
    </xf>
    <xf numFmtId="164" fontId="3" fillId="0" borderId="9" xfId="1" applyNumberFormat="1" applyFont="1" applyBorder="1" applyAlignment="1">
      <alignment horizontal="center" vertical="center" wrapText="1"/>
    </xf>
    <xf numFmtId="164" fontId="3" fillId="0" borderId="11" xfId="1" applyNumberFormat="1" applyFont="1" applyBorder="1" applyAlignment="1">
      <alignment horizontal="center" vertical="center" wrapText="1"/>
    </xf>
    <xf numFmtId="164" fontId="3" fillId="0" borderId="2" xfId="1" applyNumberFormat="1" applyFont="1" applyBorder="1" applyAlignment="1">
      <alignment horizontal="center" vertical="center" wrapText="1"/>
    </xf>
    <xf numFmtId="0" fontId="5" fillId="0" borderId="9" xfId="1" applyFont="1" applyBorder="1" applyAlignment="1">
      <alignment horizontal="center" vertical="center" wrapText="1"/>
    </xf>
    <xf numFmtId="0" fontId="5" fillId="0" borderId="2" xfId="1" applyFont="1" applyBorder="1" applyAlignment="1">
      <alignment horizontal="center" vertical="center" wrapText="1"/>
    </xf>
    <xf numFmtId="0" fontId="5" fillId="0" borderId="9" xfId="1" applyFont="1" applyBorder="1" applyAlignment="1">
      <alignment horizontal="center" vertical="center"/>
    </xf>
    <xf numFmtId="0" fontId="5" fillId="0" borderId="2" xfId="1" applyFont="1" applyBorder="1" applyAlignment="1">
      <alignment horizontal="center" vertical="center"/>
    </xf>
    <xf numFmtId="0" fontId="5" fillId="0" borderId="14" xfId="1" applyFont="1" applyFill="1" applyBorder="1" applyAlignment="1">
      <alignment horizontal="center"/>
    </xf>
    <xf numFmtId="0" fontId="5" fillId="0" borderId="13" xfId="1" applyFont="1" applyFill="1" applyBorder="1" applyAlignment="1">
      <alignment horizontal="center"/>
    </xf>
    <xf numFmtId="0" fontId="5" fillId="0" borderId="10" xfId="1" applyFont="1" applyFill="1" applyBorder="1" applyAlignment="1">
      <alignment horizontal="center"/>
    </xf>
    <xf numFmtId="0" fontId="3" fillId="0" borderId="9" xfId="1" applyFont="1" applyFill="1" applyBorder="1" applyAlignment="1">
      <alignment horizontal="center" vertical="center" wrapText="1"/>
    </xf>
    <xf numFmtId="0" fontId="3" fillId="0" borderId="2" xfId="1" applyFont="1" applyFill="1" applyBorder="1" applyAlignment="1">
      <alignment horizontal="center" vertical="center" wrapText="1"/>
    </xf>
    <xf numFmtId="164" fontId="3" fillId="0" borderId="9" xfId="1"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0" fontId="5" fillId="2" borderId="14" xfId="1" applyFont="1" applyFill="1" applyBorder="1" applyAlignment="1">
      <alignment horizontal="center"/>
    </xf>
    <xf numFmtId="0" fontId="5" fillId="2" borderId="13" xfId="1" applyFont="1" applyFill="1" applyBorder="1" applyAlignment="1">
      <alignment horizontal="center"/>
    </xf>
    <xf numFmtId="0" fontId="5" fillId="2" borderId="10" xfId="1" applyFont="1" applyFill="1" applyBorder="1" applyAlignment="1">
      <alignment horizontal="center"/>
    </xf>
    <xf numFmtId="0" fontId="3" fillId="0" borderId="9" xfId="1" applyFont="1" applyFill="1" applyBorder="1" applyAlignment="1">
      <alignment horizontal="center" vertical="center"/>
    </xf>
    <xf numFmtId="0" fontId="3" fillId="0" borderId="2"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0" xfId="1" applyFont="1" applyFill="1" applyBorder="1" applyAlignment="1">
      <alignment horizontal="center" vertical="center"/>
    </xf>
    <xf numFmtId="0" fontId="3" fillId="0" borderId="2" xfId="1" applyFont="1" applyBorder="1"/>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2" borderId="14" xfId="0" applyFont="1" applyFill="1" applyBorder="1" applyAlignment="1">
      <alignment horizontal="center" vertical="top"/>
    </xf>
    <xf numFmtId="0" fontId="5" fillId="2" borderId="13" xfId="0" applyFont="1" applyFill="1" applyBorder="1" applyAlignment="1">
      <alignment horizontal="center" vertical="top"/>
    </xf>
    <xf numFmtId="0" fontId="5" fillId="2" borderId="10" xfId="0" applyFont="1" applyFill="1" applyBorder="1" applyAlignment="1">
      <alignment horizontal="center" vertical="top"/>
    </xf>
    <xf numFmtId="0" fontId="3" fillId="0" borderId="14" xfId="1" applyFont="1" applyBorder="1" applyAlignment="1">
      <alignment horizontal="center"/>
    </xf>
    <xf numFmtId="0" fontId="3" fillId="0" borderId="13" xfId="1" applyFont="1" applyBorder="1" applyAlignment="1">
      <alignment horizontal="center"/>
    </xf>
    <xf numFmtId="164" fontId="3" fillId="0" borderId="9" xfId="1" applyNumberFormat="1" applyFont="1" applyBorder="1" applyAlignment="1">
      <alignment horizontal="center" vertical="center"/>
    </xf>
    <xf numFmtId="164" fontId="3" fillId="0" borderId="2" xfId="1" applyNumberFormat="1" applyFont="1" applyBorder="1" applyAlignment="1">
      <alignment horizontal="center" vertical="center"/>
    </xf>
    <xf numFmtId="0" fontId="3" fillId="0" borderId="0" xfId="1" applyFont="1" applyBorder="1" applyAlignment="1">
      <alignment horizontal="center"/>
    </xf>
    <xf numFmtId="0" fontId="3" fillId="0" borderId="11" xfId="1" applyFont="1" applyBorder="1"/>
    <xf numFmtId="0" fontId="3" fillId="0" borderId="11" xfId="1" applyFont="1" applyBorder="1" applyAlignment="1">
      <alignment horizontal="center"/>
    </xf>
    <xf numFmtId="0" fontId="3" fillId="0" borderId="2" xfId="1" applyFont="1" applyBorder="1" applyAlignment="1">
      <alignment horizontal="center"/>
    </xf>
    <xf numFmtId="0" fontId="5" fillId="2" borderId="6" xfId="1" applyFont="1" applyFill="1" applyBorder="1" applyAlignment="1">
      <alignment horizontal="center" vertical="top"/>
    </xf>
    <xf numFmtId="0" fontId="5" fillId="2" borderId="7" xfId="1" applyFont="1" applyFill="1" applyBorder="1" applyAlignment="1">
      <alignment horizontal="center" vertical="top"/>
    </xf>
    <xf numFmtId="0" fontId="5" fillId="2" borderId="1" xfId="1" applyFont="1" applyFill="1" applyBorder="1" applyAlignment="1">
      <alignment horizontal="center" vertical="top"/>
    </xf>
    <xf numFmtId="164" fontId="3" fillId="0" borderId="9" xfId="0" applyNumberFormat="1" applyFont="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13" xfId="0" applyFont="1" applyBorder="1" applyAlignment="1">
      <alignment horizont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1" applyFont="1" applyFill="1" applyBorder="1" applyAlignment="1">
      <alignment horizontal="center"/>
    </xf>
    <xf numFmtId="0" fontId="5" fillId="2" borderId="15" xfId="1" applyFont="1" applyFill="1" applyBorder="1" applyAlignment="1">
      <alignment horizontal="center"/>
    </xf>
    <xf numFmtId="0" fontId="5" fillId="2" borderId="12" xfId="1" applyFont="1" applyFill="1" applyBorder="1" applyAlignment="1">
      <alignment horizontal="center"/>
    </xf>
    <xf numFmtId="0" fontId="3" fillId="0" borderId="11" xfId="1" applyFont="1" applyBorder="1" applyAlignment="1">
      <alignment vertical="center" wrapText="1"/>
    </xf>
    <xf numFmtId="0" fontId="3" fillId="0" borderId="2" xfId="1" applyFont="1" applyBorder="1" applyAlignment="1">
      <alignment vertical="center" wrapText="1"/>
    </xf>
    <xf numFmtId="0" fontId="3" fillId="0" borderId="1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1" xfId="1" applyFont="1" applyFill="1" applyBorder="1" applyAlignment="1">
      <alignment horizontal="center" vertical="center" wrapText="1"/>
    </xf>
    <xf numFmtId="8" fontId="3" fillId="0" borderId="9" xfId="1" applyNumberFormat="1" applyFont="1" applyFill="1" applyBorder="1" applyAlignment="1">
      <alignment horizontal="center" vertical="center" wrapText="1"/>
    </xf>
    <xf numFmtId="8" fontId="3" fillId="0" borderId="11" xfId="1" applyNumberFormat="1" applyFont="1" applyFill="1" applyBorder="1" applyAlignment="1">
      <alignment horizontal="center" vertical="center" wrapText="1"/>
    </xf>
    <xf numFmtId="8" fontId="3" fillId="0" borderId="2" xfId="1" applyNumberFormat="1" applyFont="1" applyFill="1" applyBorder="1" applyAlignment="1">
      <alignment horizontal="center" vertical="center" wrapText="1"/>
    </xf>
    <xf numFmtId="0" fontId="3" fillId="0" borderId="8"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6" xfId="1" applyFont="1" applyFill="1" applyBorder="1" applyAlignment="1">
      <alignment horizontal="center" vertical="center"/>
    </xf>
    <xf numFmtId="0" fontId="5" fillId="2" borderId="5" xfId="1" applyFont="1" applyFill="1" applyBorder="1" applyAlignment="1">
      <alignment horizontal="center"/>
    </xf>
    <xf numFmtId="0" fontId="3" fillId="0" borderId="11" xfId="1" applyFont="1" applyBorder="1" applyAlignment="1">
      <alignment horizontal="center" vertical="center"/>
    </xf>
    <xf numFmtId="164" fontId="3" fillId="0" borderId="12" xfId="1" applyNumberFormat="1" applyFont="1" applyBorder="1" applyAlignment="1">
      <alignment horizontal="center" vertical="center" wrapText="1"/>
    </xf>
    <xf numFmtId="0" fontId="3" fillId="0" borderId="4" xfId="1" applyFont="1" applyBorder="1" applyAlignment="1">
      <alignment horizontal="center" vertical="center" wrapText="1"/>
    </xf>
    <xf numFmtId="0" fontId="3" fillId="0" borderId="1" xfId="1" applyFont="1" applyBorder="1" applyAlignment="1">
      <alignment horizontal="center" vertical="center" wrapText="1"/>
    </xf>
    <xf numFmtId="164" fontId="3" fillId="0" borderId="11" xfId="1" applyNumberFormat="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3" fillId="2" borderId="13" xfId="1" applyFont="1" applyFill="1" applyBorder="1" applyAlignment="1">
      <alignment vertical="center"/>
    </xf>
    <xf numFmtId="0" fontId="3" fillId="2" borderId="10" xfId="1" applyFont="1" applyFill="1" applyBorder="1" applyAlignment="1">
      <alignment vertical="center"/>
    </xf>
    <xf numFmtId="0" fontId="5" fillId="0" borderId="9" xfId="1" applyFont="1" applyFill="1" applyBorder="1" applyAlignment="1">
      <alignment horizontal="center" vertical="center"/>
    </xf>
    <xf numFmtId="38" fontId="5" fillId="0" borderId="8" xfId="1" applyNumberFormat="1" applyFont="1" applyFill="1" applyBorder="1" applyAlignment="1">
      <alignment horizontal="center" vertical="center" wrapText="1"/>
    </xf>
    <xf numFmtId="0" fontId="3" fillId="0" borderId="12" xfId="1" applyFont="1" applyBorder="1" applyAlignment="1">
      <alignment horizontal="center" vertical="center" wrapText="1"/>
    </xf>
    <xf numFmtId="0" fontId="5" fillId="2" borderId="3" xfId="1" applyFont="1" applyFill="1" applyBorder="1" applyAlignment="1">
      <alignment horizontal="center" vertical="top"/>
    </xf>
    <xf numFmtId="0" fontId="5" fillId="2" borderId="0" xfId="1" applyFont="1" applyFill="1" applyBorder="1" applyAlignment="1">
      <alignment horizontal="center" vertical="top"/>
    </xf>
    <xf numFmtId="0" fontId="5" fillId="2" borderId="4" xfId="1" applyFont="1" applyFill="1" applyBorder="1" applyAlignment="1">
      <alignment horizontal="center" vertical="top"/>
    </xf>
    <xf numFmtId="0" fontId="5" fillId="2" borderId="5" xfId="1" applyFont="1" applyFill="1" applyBorder="1" applyAlignment="1">
      <alignment horizontal="center" vertical="center" textRotation="90"/>
    </xf>
    <xf numFmtId="0" fontId="5" fillId="2" borderId="14" xfId="1" applyFont="1" applyFill="1" applyBorder="1" applyAlignment="1">
      <alignment horizontal="center" vertical="center" textRotation="90"/>
    </xf>
    <xf numFmtId="0" fontId="5" fillId="2" borderId="3"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3" fillId="0" borderId="14" xfId="1" applyFont="1" applyFill="1" applyBorder="1" applyAlignment="1">
      <alignment horizontal="center"/>
    </xf>
    <xf numFmtId="0" fontId="3" fillId="0" borderId="13" xfId="1" applyFont="1" applyFill="1" applyBorder="1" applyAlignment="1">
      <alignment horizontal="center"/>
    </xf>
    <xf numFmtId="0" fontId="3" fillId="0" borderId="10" xfId="1" applyFont="1" applyFill="1" applyBorder="1" applyAlignment="1">
      <alignment horizontal="center"/>
    </xf>
    <xf numFmtId="0" fontId="3" fillId="0" borderId="3" xfId="1" applyFont="1" applyBorder="1" applyAlignment="1">
      <alignment horizontal="left"/>
    </xf>
    <xf numFmtId="0" fontId="3" fillId="0" borderId="0" xfId="1" applyFont="1" applyBorder="1" applyAlignment="1">
      <alignment horizontal="left"/>
    </xf>
    <xf numFmtId="0" fontId="3" fillId="0" borderId="4" xfId="1" applyFont="1" applyBorder="1" applyAlignment="1">
      <alignment horizontal="left"/>
    </xf>
    <xf numFmtId="49" fontId="3" fillId="0" borderId="8" xfId="1" applyNumberFormat="1" applyFont="1" applyBorder="1" applyAlignment="1">
      <alignment horizontal="justify" vertical="center" wrapText="1"/>
    </xf>
    <xf numFmtId="49" fontId="3" fillId="0" borderId="15" xfId="1" applyNumberFormat="1" applyFont="1" applyBorder="1" applyAlignment="1">
      <alignment horizontal="justify" vertical="center" wrapText="1"/>
    </xf>
    <xf numFmtId="49" fontId="3" fillId="0" borderId="12" xfId="1" applyNumberFormat="1" applyFont="1" applyBorder="1" applyAlignment="1">
      <alignment horizontal="justify" vertical="center" wrapText="1"/>
    </xf>
    <xf numFmtId="49" fontId="3" fillId="0" borderId="3" xfId="1" applyNumberFormat="1" applyFont="1" applyBorder="1" applyAlignment="1">
      <alignment horizontal="justify" vertical="center" wrapText="1"/>
    </xf>
    <xf numFmtId="49" fontId="3" fillId="0" borderId="0" xfId="1" applyNumberFormat="1" applyFont="1" applyBorder="1" applyAlignment="1">
      <alignment horizontal="justify" vertical="center" wrapText="1"/>
    </xf>
    <xf numFmtId="49" fontId="3" fillId="0" borderId="4" xfId="1" applyNumberFormat="1" applyFont="1" applyBorder="1" applyAlignment="1">
      <alignment horizontal="justify" vertical="center" wrapText="1"/>
    </xf>
    <xf numFmtId="49" fontId="3" fillId="0" borderId="6" xfId="1" applyNumberFormat="1" applyFont="1" applyBorder="1" applyAlignment="1">
      <alignment horizontal="justify" vertical="center" wrapText="1"/>
    </xf>
    <xf numFmtId="49" fontId="3" fillId="0" borderId="7" xfId="1" applyNumberFormat="1" applyFont="1" applyBorder="1" applyAlignment="1">
      <alignment horizontal="justify" vertical="center" wrapText="1"/>
    </xf>
    <xf numFmtId="49" fontId="3" fillId="0" borderId="1" xfId="1" applyNumberFormat="1" applyFont="1" applyBorder="1" applyAlignment="1">
      <alignment horizontal="justify" vertical="center" wrapText="1"/>
    </xf>
    <xf numFmtId="38" fontId="14" fillId="0" borderId="5" xfId="1" applyNumberFormat="1" applyFont="1" applyFill="1" applyBorder="1" applyAlignment="1">
      <alignment horizontal="left"/>
    </xf>
    <xf numFmtId="0" fontId="13" fillId="0" borderId="5" xfId="1" applyFont="1" applyFill="1" applyBorder="1" applyAlignment="1">
      <alignment horizontal="center"/>
    </xf>
    <xf numFmtId="0" fontId="14" fillId="0" borderId="14" xfId="1" applyFont="1" applyBorder="1" applyAlignment="1">
      <alignment horizontal="left"/>
    </xf>
    <xf numFmtId="0" fontId="14" fillId="0" borderId="13" xfId="1" applyFont="1" applyBorder="1" applyAlignment="1">
      <alignment horizontal="left"/>
    </xf>
    <xf numFmtId="0" fontId="14" fillId="0" borderId="10" xfId="1" applyFont="1" applyBorder="1" applyAlignment="1">
      <alignment horizontal="left"/>
    </xf>
    <xf numFmtId="0" fontId="3" fillId="0" borderId="5" xfId="1" applyFont="1" applyBorder="1" applyAlignment="1">
      <alignment horizontal="left"/>
    </xf>
    <xf numFmtId="0" fontId="5" fillId="0" borderId="5"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14" xfId="1" applyFont="1" applyFill="1" applyBorder="1" applyAlignment="1">
      <alignment horizontal="center" vertical="center"/>
    </xf>
    <xf numFmtId="38" fontId="5" fillId="0" borderId="14" xfId="1" applyNumberFormat="1" applyFont="1" applyFill="1" applyBorder="1" applyAlignment="1">
      <alignment horizontal="center" vertical="center" wrapText="1"/>
    </xf>
    <xf numFmtId="0" fontId="3" fillId="0" borderId="10" xfId="1" applyFont="1" applyBorder="1" applyAlignment="1">
      <alignment horizontal="center" vertical="center" wrapText="1"/>
    </xf>
    <xf numFmtId="0" fontId="14" fillId="0" borderId="14" xfId="1" applyFont="1" applyFill="1" applyBorder="1" applyAlignment="1">
      <alignment horizontal="center"/>
    </xf>
    <xf numFmtId="0" fontId="14" fillId="0" borderId="13" xfId="1" applyFont="1" applyFill="1" applyBorder="1" applyAlignment="1">
      <alignment horizontal="center"/>
    </xf>
    <xf numFmtId="0" fontId="14" fillId="0" borderId="10" xfId="1" applyFont="1" applyFill="1" applyBorder="1" applyAlignment="1">
      <alignment horizontal="center"/>
    </xf>
    <xf numFmtId="39" fontId="3" fillId="0" borderId="5" xfId="1" applyNumberFormat="1" applyFont="1" applyBorder="1" applyAlignment="1">
      <alignment horizontal="center" vertical="center"/>
    </xf>
    <xf numFmtId="4" fontId="3" fillId="0" borderId="5" xfId="1" applyNumberFormat="1" applyFont="1" applyBorder="1" applyAlignment="1">
      <alignment horizontal="center" vertical="center"/>
    </xf>
    <xf numFmtId="0" fontId="3" fillId="0" borderId="5" xfId="1" applyFont="1" applyBorder="1" applyAlignment="1">
      <alignment horizontal="center" vertical="center"/>
    </xf>
    <xf numFmtId="0" fontId="5" fillId="0" borderId="0" xfId="1" applyFont="1" applyBorder="1" applyAlignment="1">
      <alignment horizontal="center"/>
    </xf>
    <xf numFmtId="0" fontId="3" fillId="0" borderId="6" xfId="1" applyFont="1" applyBorder="1" applyAlignment="1">
      <alignment horizontal="center"/>
    </xf>
    <xf numFmtId="0" fontId="3" fillId="0" borderId="7" xfId="1" applyFont="1" applyBorder="1" applyAlignment="1">
      <alignment horizontal="center"/>
    </xf>
    <xf numFmtId="0" fontId="3" fillId="0" borderId="1" xfId="1" applyFont="1" applyBorder="1" applyAlignment="1">
      <alignment horizontal="center"/>
    </xf>
    <xf numFmtId="0" fontId="5" fillId="0" borderId="5" xfId="1" applyFont="1" applyBorder="1" applyAlignment="1">
      <alignment horizontal="center"/>
    </xf>
    <xf numFmtId="39" fontId="3" fillId="0" borderId="14" xfId="1" applyNumberFormat="1" applyFont="1" applyBorder="1" applyAlignment="1">
      <alignment horizontal="center" vertical="center"/>
    </xf>
    <xf numFmtId="0" fontId="5" fillId="0" borderId="0" xfId="1" applyFont="1" applyBorder="1" applyAlignment="1">
      <alignment horizontal="left"/>
    </xf>
    <xf numFmtId="0" fontId="5" fillId="0" borderId="4" xfId="1" applyFont="1" applyBorder="1" applyAlignment="1">
      <alignment horizontal="left"/>
    </xf>
    <xf numFmtId="0" fontId="5" fillId="0" borderId="8"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0" xfId="1" applyFont="1" applyBorder="1" applyAlignment="1">
      <alignment horizontal="center" vertical="center" wrapText="1"/>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 xfId="1" applyFont="1" applyBorder="1" applyAlignment="1">
      <alignment horizontal="center" vertical="center" wrapText="1"/>
    </xf>
    <xf numFmtId="4" fontId="3" fillId="0" borderId="3" xfId="1" applyNumberFormat="1" applyFont="1" applyBorder="1" applyAlignment="1">
      <alignment horizontal="center"/>
    </xf>
    <xf numFmtId="4" fontId="3" fillId="0" borderId="0" xfId="1" applyNumberFormat="1" applyFont="1" applyBorder="1" applyAlignment="1">
      <alignment horizontal="center"/>
    </xf>
    <xf numFmtId="0" fontId="3" fillId="0" borderId="4" xfId="1" applyFont="1" applyBorder="1" applyAlignment="1">
      <alignment horizontal="center"/>
    </xf>
    <xf numFmtId="0" fontId="3" fillId="0" borderId="14" xfId="1" applyFont="1" applyBorder="1" applyAlignment="1">
      <alignment horizontal="center" vertical="center"/>
    </xf>
    <xf numFmtId="0" fontId="5" fillId="0" borderId="8" xfId="1" applyFont="1" applyBorder="1" applyAlignment="1">
      <alignment horizontal="center" wrapText="1"/>
    </xf>
    <xf numFmtId="0" fontId="5" fillId="0" borderId="15" xfId="1" applyFont="1" applyBorder="1" applyAlignment="1">
      <alignment horizontal="center" wrapText="1"/>
    </xf>
    <xf numFmtId="0" fontId="5" fillId="0" borderId="12" xfId="1" applyFont="1" applyBorder="1" applyAlignment="1">
      <alignment horizontal="center" wrapText="1"/>
    </xf>
    <xf numFmtId="0" fontId="5" fillId="0" borderId="3" xfId="1" applyFont="1" applyBorder="1" applyAlignment="1">
      <alignment horizontal="center" wrapText="1"/>
    </xf>
    <xf numFmtId="0" fontId="5" fillId="0" borderId="0" xfId="1" applyFont="1" applyBorder="1" applyAlignment="1">
      <alignment horizontal="center" wrapText="1"/>
    </xf>
    <xf numFmtId="0" fontId="5" fillId="0" borderId="4" xfId="1" applyFont="1" applyBorder="1" applyAlignment="1">
      <alignment horizontal="center" wrapText="1"/>
    </xf>
    <xf numFmtId="0" fontId="5" fillId="0" borderId="6" xfId="1" applyFont="1" applyBorder="1" applyAlignment="1">
      <alignment horizontal="center" wrapText="1"/>
    </xf>
    <xf numFmtId="0" fontId="5" fillId="0" borderId="7" xfId="1" applyFont="1" applyBorder="1" applyAlignment="1">
      <alignment horizontal="center" wrapText="1"/>
    </xf>
    <xf numFmtId="0" fontId="5" fillId="0" borderId="1" xfId="1" applyFont="1" applyBorder="1" applyAlignment="1">
      <alignment horizontal="center" wrapText="1"/>
    </xf>
    <xf numFmtId="4" fontId="3" fillId="0" borderId="14" xfId="1" applyNumberFormat="1" applyFont="1" applyBorder="1" applyAlignment="1">
      <alignment horizontal="center" vertical="center"/>
    </xf>
    <xf numFmtId="0" fontId="3" fillId="0" borderId="13" xfId="1" applyFont="1" applyBorder="1" applyAlignment="1">
      <alignment horizontal="center" vertical="center"/>
    </xf>
    <xf numFmtId="0" fontId="3" fillId="0" borderId="10" xfId="1" applyFont="1" applyBorder="1" applyAlignment="1">
      <alignment horizontal="center" vertical="center"/>
    </xf>
    <xf numFmtId="0" fontId="5" fillId="0" borderId="5" xfId="1" applyFont="1" applyBorder="1" applyAlignment="1">
      <alignment horizontal="center" vertical="center"/>
    </xf>
    <xf numFmtId="0" fontId="5" fillId="2" borderId="5" xfId="1" applyFont="1" applyFill="1" applyBorder="1" applyAlignment="1">
      <alignment horizontal="center" vertical="center"/>
    </xf>
    <xf numFmtId="0" fontId="3" fillId="0" borderId="0" xfId="1" applyFont="1" applyAlignment="1">
      <alignment horizontal="left"/>
    </xf>
    <xf numFmtId="0" fontId="6" fillId="0" borderId="3" xfId="1" applyFont="1" applyFill="1" applyBorder="1" applyAlignment="1">
      <alignment horizontal="left"/>
    </xf>
    <xf numFmtId="0" fontId="6" fillId="0" borderId="0" xfId="1" applyFont="1" applyFill="1" applyBorder="1" applyAlignment="1">
      <alignment horizontal="left"/>
    </xf>
    <xf numFmtId="0" fontId="6" fillId="0" borderId="4" xfId="1" applyFont="1" applyFill="1" applyBorder="1" applyAlignment="1">
      <alignment horizontal="left"/>
    </xf>
    <xf numFmtId="0" fontId="3" fillId="0" borderId="0" xfId="1" applyFont="1" applyAlignment="1">
      <alignment horizontal="center"/>
    </xf>
    <xf numFmtId="0" fontId="14" fillId="0" borderId="3" xfId="1" applyFont="1" applyFill="1" applyBorder="1" applyAlignment="1">
      <alignment horizontal="center"/>
    </xf>
    <xf numFmtId="0" fontId="14" fillId="0" borderId="0" xfId="1" applyFont="1" applyFill="1" applyBorder="1" applyAlignment="1">
      <alignment horizontal="center"/>
    </xf>
    <xf numFmtId="0" fontId="14" fillId="0" borderId="4" xfId="1" applyFont="1" applyFill="1" applyBorder="1" applyAlignment="1">
      <alignment horizontal="center"/>
    </xf>
    <xf numFmtId="0" fontId="9" fillId="0" borderId="8" xfId="1" applyFont="1" applyFill="1" applyBorder="1" applyAlignment="1">
      <alignment horizontal="left"/>
    </xf>
    <xf numFmtId="0" fontId="9" fillId="0" borderId="15" xfId="1" applyFont="1" applyFill="1" applyBorder="1" applyAlignment="1">
      <alignment horizontal="left"/>
    </xf>
    <xf numFmtId="0" fontId="9" fillId="0" borderId="12" xfId="1" applyFont="1" applyFill="1" applyBorder="1" applyAlignment="1">
      <alignment horizontal="left"/>
    </xf>
    <xf numFmtId="0" fontId="6" fillId="0" borderId="0" xfId="1" applyFont="1" applyFill="1" applyBorder="1" applyAlignment="1">
      <alignment horizontal="center"/>
    </xf>
    <xf numFmtId="0" fontId="6" fillId="0" borderId="7" xfId="1" applyFont="1" applyFill="1" applyBorder="1" applyAlignment="1">
      <alignment horizontal="center"/>
    </xf>
    <xf numFmtId="0" fontId="5" fillId="0" borderId="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14" xfId="1" applyFont="1" applyFill="1" applyBorder="1" applyAlignment="1" applyProtection="1">
      <alignment horizontal="center" vertical="center"/>
    </xf>
    <xf numFmtId="0" fontId="5" fillId="0" borderId="13"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2" borderId="25" xfId="1" applyFont="1" applyFill="1" applyBorder="1" applyAlignment="1">
      <alignment horizontal="center" vertical="center" textRotation="90"/>
    </xf>
    <xf numFmtId="0" fontId="5" fillId="2" borderId="17" xfId="1" applyFont="1" applyFill="1" applyBorder="1" applyAlignment="1">
      <alignment horizontal="center" vertical="center" textRotation="90"/>
    </xf>
    <xf numFmtId="0" fontId="5" fillId="2" borderId="18" xfId="1" applyFont="1" applyFill="1" applyBorder="1" applyAlignment="1">
      <alignment horizontal="center" vertical="center" textRotation="90"/>
    </xf>
    <xf numFmtId="0" fontId="13" fillId="0" borderId="3"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5" fillId="0" borderId="2" xfId="1" applyFont="1" applyFill="1" applyBorder="1" applyAlignment="1">
      <alignment horizontal="center" vertical="center"/>
    </xf>
    <xf numFmtId="0" fontId="14" fillId="0" borderId="11" xfId="1" applyFont="1" applyFill="1" applyBorder="1"/>
    <xf numFmtId="0" fontId="5" fillId="0" borderId="11"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14" fillId="0" borderId="14" xfId="1" applyFont="1" applyFill="1" applyBorder="1"/>
    <xf numFmtId="0" fontId="14" fillId="0" borderId="13" xfId="1" applyFont="1" applyFill="1" applyBorder="1"/>
    <xf numFmtId="0" fontId="14" fillId="0" borderId="10" xfId="1" applyFont="1" applyFill="1" applyBorder="1"/>
    <xf numFmtId="0" fontId="5" fillId="2" borderId="8"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 xfId="1" applyFont="1" applyFill="1" applyBorder="1" applyAlignment="1">
      <alignment horizontal="center" vertical="center"/>
    </xf>
    <xf numFmtId="0" fontId="5" fillId="0" borderId="3"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2" borderId="16" xfId="1" applyFont="1" applyFill="1" applyBorder="1" applyAlignment="1">
      <alignment horizontal="center" vertical="center" textRotation="90"/>
    </xf>
    <xf numFmtId="0" fontId="5" fillId="0" borderId="8"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13" fillId="0" borderId="21" xfId="1" applyFont="1" applyFill="1" applyBorder="1" applyAlignment="1">
      <alignment horizontal="center"/>
    </xf>
    <xf numFmtId="0" fontId="13" fillId="0" borderId="22" xfId="1" applyFont="1" applyFill="1" applyBorder="1" applyAlignment="1">
      <alignment horizontal="center"/>
    </xf>
    <xf numFmtId="0" fontId="3" fillId="0" borderId="26"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5" fillId="0" borderId="0" xfId="0" applyFont="1" applyFill="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0" xfId="0" applyFont="1" applyFill="1" applyAlignment="1">
      <alignment horizontal="center"/>
    </xf>
    <xf numFmtId="0" fontId="3" fillId="0" borderId="13" xfId="1" applyFont="1" applyBorder="1" applyAlignment="1">
      <alignment horizontal="center" vertical="center" wrapText="1"/>
    </xf>
    <xf numFmtId="164" fontId="3" fillId="0" borderId="10" xfId="1" applyNumberFormat="1" applyFont="1" applyBorder="1" applyAlignment="1">
      <alignment horizontal="center" vertical="center" wrapText="1"/>
    </xf>
  </cellXfs>
  <cellStyles count="7">
    <cellStyle name="Millares" xfId="6" builtinId="3"/>
    <cellStyle name="Moneda" xfId="5" builtinId="4"/>
    <cellStyle name="Moneda 2" xfId="2"/>
    <cellStyle name="Moneda 3" xfId="3"/>
    <cellStyle name="Moneda 4" xf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131"/>
  <sheetViews>
    <sheetView view="pageBreakPreview" topLeftCell="A103" zoomScaleSheetLayoutView="100" zoomScalePageLayoutView="115" workbookViewId="0">
      <selection activeCell="A116" sqref="A116:C116"/>
    </sheetView>
  </sheetViews>
  <sheetFormatPr baseColWidth="10" defaultColWidth="11.42578125" defaultRowHeight="13.5"/>
  <cols>
    <col min="1" max="1" width="13.42578125" style="1" customWidth="1"/>
    <col min="2" max="2" width="13.5703125" style="1" customWidth="1"/>
    <col min="3" max="3" width="46.5703125" style="1" customWidth="1"/>
    <col min="4" max="4" width="10.7109375" style="1" customWidth="1"/>
    <col min="5" max="5" width="12.85546875" style="1" customWidth="1"/>
    <col min="6" max="6" width="14" style="2" customWidth="1"/>
    <col min="7" max="7" width="2.7109375" style="1" customWidth="1"/>
    <col min="8" max="8" width="14.28515625" style="3" customWidth="1"/>
    <col min="9" max="9" width="11.42578125" style="1" customWidth="1"/>
    <col min="10" max="16384" width="11.42578125" style="1"/>
  </cols>
  <sheetData>
    <row r="1" spans="1:9" ht="18" customHeight="1">
      <c r="A1" s="291" t="s">
        <v>186</v>
      </c>
      <c r="B1" s="292"/>
      <c r="C1" s="292"/>
      <c r="D1" s="292"/>
      <c r="E1" s="292"/>
      <c r="F1" s="292"/>
      <c r="G1" s="293"/>
    </row>
    <row r="2" spans="1:9" ht="18" customHeight="1">
      <c r="A2" s="294" t="s">
        <v>225</v>
      </c>
      <c r="B2" s="295"/>
      <c r="C2" s="295"/>
      <c r="D2" s="295"/>
      <c r="E2" s="295"/>
      <c r="F2" s="295"/>
      <c r="G2" s="296"/>
    </row>
    <row r="3" spans="1:9" ht="17.25" customHeight="1">
      <c r="A3" s="351" t="s">
        <v>37</v>
      </c>
      <c r="B3" s="352"/>
      <c r="C3" s="352"/>
      <c r="D3" s="352"/>
      <c r="E3" s="352"/>
      <c r="F3" s="352"/>
      <c r="G3" s="353"/>
    </row>
    <row r="4" spans="1:9" ht="21.75" customHeight="1">
      <c r="A4" s="355" t="s">
        <v>207</v>
      </c>
      <c r="B4" s="355" t="s">
        <v>208</v>
      </c>
      <c r="C4" s="355" t="s">
        <v>206</v>
      </c>
      <c r="D4" s="308" t="s">
        <v>25</v>
      </c>
      <c r="E4" s="309"/>
      <c r="F4" s="308" t="s">
        <v>65</v>
      </c>
      <c r="G4" s="309"/>
    </row>
    <row r="5" spans="1:9">
      <c r="A5" s="356"/>
      <c r="B5" s="356"/>
      <c r="C5" s="356"/>
      <c r="D5" s="310"/>
      <c r="E5" s="311"/>
      <c r="F5" s="310"/>
      <c r="G5" s="311"/>
    </row>
    <row r="6" spans="1:9" ht="54">
      <c r="A6" s="314" t="s">
        <v>2</v>
      </c>
      <c r="B6" s="123">
        <v>7</v>
      </c>
      <c r="C6" s="247" t="s">
        <v>320</v>
      </c>
      <c r="D6" s="314" t="s">
        <v>26</v>
      </c>
      <c r="E6" s="314"/>
      <c r="F6" s="354">
        <v>17.829999999999998</v>
      </c>
      <c r="G6" s="354"/>
      <c r="H6" s="357"/>
      <c r="I6" s="4"/>
    </row>
    <row r="7" spans="1:9" ht="23.25" customHeight="1">
      <c r="A7" s="312"/>
      <c r="B7" s="125">
        <v>8</v>
      </c>
      <c r="C7" s="245" t="s">
        <v>319</v>
      </c>
      <c r="D7" s="312"/>
      <c r="E7" s="312"/>
      <c r="F7" s="354"/>
      <c r="G7" s="354"/>
      <c r="H7" s="357"/>
    </row>
    <row r="8" spans="1:9" ht="4.5" customHeight="1">
      <c r="A8" s="248"/>
      <c r="B8" s="127"/>
      <c r="C8" s="128"/>
      <c r="D8" s="127"/>
      <c r="E8" s="127"/>
      <c r="F8" s="129"/>
      <c r="G8" s="249"/>
      <c r="H8" s="8"/>
    </row>
    <row r="9" spans="1:9" ht="15" customHeight="1">
      <c r="A9" s="312" t="s">
        <v>3</v>
      </c>
      <c r="B9" s="245">
        <v>8</v>
      </c>
      <c r="C9" s="245" t="s">
        <v>323</v>
      </c>
      <c r="D9" s="312" t="s">
        <v>27</v>
      </c>
      <c r="E9" s="312"/>
      <c r="F9" s="278">
        <v>63.59</v>
      </c>
      <c r="G9" s="278"/>
      <c r="H9" s="357"/>
    </row>
    <row r="10" spans="1:9" ht="36" customHeight="1">
      <c r="A10" s="312"/>
      <c r="B10" s="245">
        <v>9</v>
      </c>
      <c r="C10" s="245" t="s">
        <v>321</v>
      </c>
      <c r="D10" s="312"/>
      <c r="E10" s="312"/>
      <c r="F10" s="278"/>
      <c r="G10" s="278"/>
      <c r="H10" s="357"/>
    </row>
    <row r="11" spans="1:9" ht="15" customHeight="1">
      <c r="A11" s="312"/>
      <c r="B11" s="245">
        <v>13</v>
      </c>
      <c r="C11" s="245" t="s">
        <v>322</v>
      </c>
      <c r="D11" s="312"/>
      <c r="E11" s="312"/>
      <c r="F11" s="278"/>
      <c r="G11" s="278"/>
      <c r="H11" s="357"/>
    </row>
    <row r="12" spans="1:9" ht="3.75" customHeight="1">
      <c r="A12" s="248"/>
      <c r="B12" s="127"/>
      <c r="C12" s="128"/>
      <c r="D12" s="127"/>
      <c r="E12" s="127"/>
      <c r="F12" s="131"/>
      <c r="G12" s="249"/>
    </row>
    <row r="13" spans="1:9" ht="30.75" customHeight="1">
      <c r="A13" s="312" t="s">
        <v>4</v>
      </c>
      <c r="B13" s="245">
        <v>9</v>
      </c>
      <c r="C13" s="245" t="s">
        <v>324</v>
      </c>
      <c r="D13" s="312" t="s">
        <v>1</v>
      </c>
      <c r="E13" s="312"/>
      <c r="F13" s="315">
        <v>37.18</v>
      </c>
      <c r="G13" s="316"/>
      <c r="H13" s="357"/>
    </row>
    <row r="14" spans="1:9" ht="39.75" customHeight="1">
      <c r="A14" s="312"/>
      <c r="B14" s="245">
        <v>10</v>
      </c>
      <c r="C14" s="245" t="s">
        <v>325</v>
      </c>
      <c r="D14" s="312"/>
      <c r="E14" s="312"/>
      <c r="F14" s="317"/>
      <c r="G14" s="318"/>
      <c r="H14" s="357"/>
    </row>
    <row r="15" spans="1:9" ht="15" customHeight="1">
      <c r="A15" s="312"/>
      <c r="B15" s="245">
        <v>11</v>
      </c>
      <c r="C15" s="245" t="s">
        <v>326</v>
      </c>
      <c r="D15" s="312"/>
      <c r="E15" s="312"/>
      <c r="F15" s="319"/>
      <c r="G15" s="320"/>
      <c r="H15" s="357"/>
    </row>
    <row r="16" spans="1:9" ht="4.5" customHeight="1">
      <c r="A16" s="248"/>
      <c r="B16" s="127"/>
      <c r="C16" s="128"/>
      <c r="D16" s="127"/>
      <c r="E16" s="127"/>
      <c r="F16" s="131"/>
      <c r="G16" s="249"/>
    </row>
    <row r="17" spans="1:8" ht="15" customHeight="1">
      <c r="A17" s="313" t="s">
        <v>5</v>
      </c>
      <c r="B17" s="245"/>
      <c r="C17" s="245"/>
      <c r="D17" s="333" t="s">
        <v>28</v>
      </c>
      <c r="E17" s="334"/>
      <c r="F17" s="339">
        <v>17.829999999999998</v>
      </c>
      <c r="G17" s="340"/>
      <c r="H17" s="10"/>
    </row>
    <row r="18" spans="1:8" ht="15" customHeight="1">
      <c r="A18" s="321"/>
      <c r="B18" s="245">
        <v>8</v>
      </c>
      <c r="C18" s="245" t="s">
        <v>327</v>
      </c>
      <c r="D18" s="335"/>
      <c r="E18" s="336"/>
      <c r="F18" s="341"/>
      <c r="G18" s="342"/>
      <c r="H18" s="10"/>
    </row>
    <row r="19" spans="1:8" ht="15" customHeight="1">
      <c r="A19" s="314"/>
      <c r="B19" s="245">
        <v>9</v>
      </c>
      <c r="C19" s="245" t="s">
        <v>328</v>
      </c>
      <c r="D19" s="337"/>
      <c r="E19" s="338"/>
      <c r="F19" s="343"/>
      <c r="G19" s="344"/>
      <c r="H19" s="10"/>
    </row>
    <row r="20" spans="1:8" ht="6.75" customHeight="1">
      <c r="A20" s="248"/>
      <c r="B20" s="127"/>
      <c r="C20" s="128"/>
      <c r="D20" s="127"/>
      <c r="E20" s="127"/>
      <c r="F20" s="131"/>
      <c r="G20" s="249"/>
    </row>
    <row r="21" spans="1:8" ht="15" customHeight="1">
      <c r="A21" s="313" t="s">
        <v>6</v>
      </c>
      <c r="B21" s="245">
        <v>1</v>
      </c>
      <c r="C21" s="245">
        <v>21</v>
      </c>
      <c r="D21" s="327" t="s">
        <v>29</v>
      </c>
      <c r="E21" s="328"/>
      <c r="F21" s="315">
        <v>59.94</v>
      </c>
      <c r="G21" s="316"/>
      <c r="H21" s="10"/>
    </row>
    <row r="22" spans="1:8" ht="15" customHeight="1">
      <c r="A22" s="321"/>
      <c r="B22" s="245">
        <v>8</v>
      </c>
      <c r="C22" s="245" t="s">
        <v>329</v>
      </c>
      <c r="D22" s="329"/>
      <c r="E22" s="330"/>
      <c r="F22" s="317"/>
      <c r="G22" s="318"/>
      <c r="H22" s="10"/>
    </row>
    <row r="23" spans="1:8" ht="27">
      <c r="A23" s="321"/>
      <c r="B23" s="245">
        <v>12</v>
      </c>
      <c r="C23" s="245" t="s">
        <v>330</v>
      </c>
      <c r="D23" s="329"/>
      <c r="E23" s="330"/>
      <c r="F23" s="317"/>
      <c r="G23" s="318"/>
      <c r="H23" s="10"/>
    </row>
    <row r="24" spans="1:8" ht="28.5" customHeight="1">
      <c r="A24" s="314"/>
      <c r="B24" s="245">
        <v>13</v>
      </c>
      <c r="C24" s="245" t="s">
        <v>331</v>
      </c>
      <c r="D24" s="331"/>
      <c r="E24" s="332"/>
      <c r="F24" s="319"/>
      <c r="G24" s="320"/>
      <c r="H24" s="10"/>
    </row>
    <row r="25" spans="1:8" ht="6.75" customHeight="1">
      <c r="A25" s="248"/>
      <c r="B25" s="127"/>
      <c r="C25" s="128"/>
      <c r="D25" s="127"/>
      <c r="E25" s="127"/>
      <c r="F25" s="131"/>
      <c r="G25" s="249"/>
    </row>
    <row r="26" spans="1:8" ht="15" customHeight="1">
      <c r="A26" s="313" t="s">
        <v>7</v>
      </c>
      <c r="B26" s="245">
        <v>1</v>
      </c>
      <c r="C26" s="245" t="s">
        <v>332</v>
      </c>
      <c r="D26" s="327" t="s">
        <v>30</v>
      </c>
      <c r="E26" s="328"/>
      <c r="F26" s="315">
        <v>74.349999999999994</v>
      </c>
      <c r="G26" s="322"/>
      <c r="H26" s="357"/>
    </row>
    <row r="27" spans="1:8" ht="15" customHeight="1">
      <c r="A27" s="321"/>
      <c r="B27" s="245">
        <v>2</v>
      </c>
      <c r="C27" s="245" t="s">
        <v>333</v>
      </c>
      <c r="D27" s="329"/>
      <c r="E27" s="330"/>
      <c r="F27" s="323"/>
      <c r="G27" s="324"/>
      <c r="H27" s="357"/>
    </row>
    <row r="28" spans="1:8" ht="27">
      <c r="A28" s="321"/>
      <c r="B28" s="245">
        <v>12</v>
      </c>
      <c r="C28" s="190" t="s">
        <v>334</v>
      </c>
      <c r="D28" s="329"/>
      <c r="E28" s="330"/>
      <c r="F28" s="323"/>
      <c r="G28" s="324"/>
      <c r="H28" s="357"/>
    </row>
    <row r="29" spans="1:8" ht="15" customHeight="1">
      <c r="A29" s="314"/>
      <c r="B29" s="245">
        <v>13</v>
      </c>
      <c r="C29" s="245" t="s">
        <v>335</v>
      </c>
      <c r="D29" s="331"/>
      <c r="E29" s="332"/>
      <c r="F29" s="325"/>
      <c r="G29" s="326"/>
      <c r="H29" s="357"/>
    </row>
    <row r="30" spans="1:8" ht="3.75" customHeight="1">
      <c r="A30" s="248"/>
      <c r="B30" s="127"/>
      <c r="C30" s="128"/>
      <c r="D30" s="127"/>
      <c r="E30" s="127"/>
      <c r="F30" s="131"/>
      <c r="G30" s="249"/>
    </row>
    <row r="31" spans="1:8" ht="27" customHeight="1">
      <c r="A31" s="313" t="s">
        <v>8</v>
      </c>
      <c r="B31" s="245">
        <v>5</v>
      </c>
      <c r="C31" s="245" t="s">
        <v>336</v>
      </c>
      <c r="D31" s="312" t="s">
        <v>31</v>
      </c>
      <c r="E31" s="312"/>
      <c r="F31" s="278">
        <v>59.48</v>
      </c>
      <c r="G31" s="278"/>
      <c r="H31" s="357"/>
    </row>
    <row r="32" spans="1:8" ht="33.75" customHeight="1">
      <c r="A32" s="314"/>
      <c r="B32" s="245">
        <v>6</v>
      </c>
      <c r="C32" s="245" t="s">
        <v>337</v>
      </c>
      <c r="D32" s="312"/>
      <c r="E32" s="312"/>
      <c r="F32" s="278"/>
      <c r="G32" s="278"/>
      <c r="H32" s="357"/>
    </row>
    <row r="33" spans="1:8" ht="3.75" customHeight="1">
      <c r="A33" s="248"/>
      <c r="B33" s="127"/>
      <c r="C33" s="127"/>
      <c r="D33" s="127"/>
      <c r="E33" s="127"/>
      <c r="F33" s="131"/>
      <c r="G33" s="249"/>
    </row>
    <row r="34" spans="1:8" ht="15" customHeight="1">
      <c r="A34" s="313" t="s">
        <v>9</v>
      </c>
      <c r="B34" s="245">
        <v>4</v>
      </c>
      <c r="C34" s="245" t="s">
        <v>338</v>
      </c>
      <c r="D34" s="327" t="s">
        <v>32</v>
      </c>
      <c r="E34" s="328"/>
      <c r="F34" s="315">
        <v>66.91</v>
      </c>
      <c r="G34" s="316"/>
    </row>
    <row r="35" spans="1:8" ht="15" customHeight="1">
      <c r="A35" s="321"/>
      <c r="B35" s="245">
        <v>5</v>
      </c>
      <c r="C35" s="245" t="s">
        <v>339</v>
      </c>
      <c r="D35" s="329"/>
      <c r="E35" s="330"/>
      <c r="F35" s="317"/>
      <c r="G35" s="318"/>
    </row>
    <row r="36" spans="1:8" ht="15" customHeight="1">
      <c r="A36" s="321"/>
      <c r="B36" s="245">
        <v>6</v>
      </c>
      <c r="C36" s="245" t="s">
        <v>340</v>
      </c>
      <c r="D36" s="329"/>
      <c r="E36" s="330"/>
      <c r="F36" s="317"/>
      <c r="G36" s="318"/>
      <c r="H36" s="357"/>
    </row>
    <row r="37" spans="1:8">
      <c r="A37" s="314"/>
      <c r="B37" s="245">
        <v>8</v>
      </c>
      <c r="C37" s="245" t="s">
        <v>228</v>
      </c>
      <c r="D37" s="331"/>
      <c r="E37" s="332"/>
      <c r="F37" s="319"/>
      <c r="G37" s="320"/>
      <c r="H37" s="357"/>
    </row>
    <row r="38" spans="1:8" ht="3.75" customHeight="1">
      <c r="A38" s="248"/>
      <c r="B38" s="127"/>
      <c r="C38" s="127"/>
      <c r="D38" s="127"/>
      <c r="E38" s="127"/>
      <c r="F38" s="131"/>
      <c r="G38" s="249"/>
    </row>
    <row r="39" spans="1:8" ht="31.5" customHeight="1">
      <c r="A39" s="312" t="s">
        <v>10</v>
      </c>
      <c r="B39" s="245">
        <v>10</v>
      </c>
      <c r="C39" s="245" t="s">
        <v>341</v>
      </c>
      <c r="D39" s="312" t="s">
        <v>1</v>
      </c>
      <c r="E39" s="312"/>
      <c r="F39" s="278">
        <v>59.48</v>
      </c>
      <c r="G39" s="278"/>
      <c r="H39" s="357"/>
    </row>
    <row r="40" spans="1:8" ht="54">
      <c r="A40" s="312"/>
      <c r="B40" s="245">
        <v>11</v>
      </c>
      <c r="C40" s="245" t="s">
        <v>342</v>
      </c>
      <c r="D40" s="312"/>
      <c r="E40" s="312"/>
      <c r="F40" s="278"/>
      <c r="G40" s="278"/>
      <c r="H40" s="357"/>
    </row>
    <row r="41" spans="1:8" ht="3" customHeight="1">
      <c r="A41" s="248"/>
      <c r="B41" s="127"/>
      <c r="C41" s="127"/>
      <c r="D41" s="127"/>
      <c r="E41" s="127"/>
      <c r="F41" s="131"/>
      <c r="G41" s="249"/>
      <c r="H41" s="11"/>
    </row>
    <row r="42" spans="1:8" ht="15" customHeight="1">
      <c r="A42" s="313" t="s">
        <v>11</v>
      </c>
      <c r="B42" s="245">
        <v>2</v>
      </c>
      <c r="C42" s="245" t="s">
        <v>343</v>
      </c>
      <c r="D42" s="327" t="s">
        <v>33</v>
      </c>
      <c r="E42" s="328"/>
      <c r="F42" s="315">
        <v>71.37</v>
      </c>
      <c r="G42" s="316"/>
      <c r="H42" s="357"/>
    </row>
    <row r="43" spans="1:8" ht="27">
      <c r="A43" s="321"/>
      <c r="B43" s="245">
        <v>3</v>
      </c>
      <c r="C43" s="245" t="s">
        <v>344</v>
      </c>
      <c r="D43" s="329"/>
      <c r="E43" s="330"/>
      <c r="F43" s="317"/>
      <c r="G43" s="318"/>
      <c r="H43" s="357"/>
    </row>
    <row r="44" spans="1:8" ht="30" customHeight="1">
      <c r="A44" s="321"/>
      <c r="B44" s="245">
        <v>4</v>
      </c>
      <c r="C44" s="245" t="s">
        <v>345</v>
      </c>
      <c r="D44" s="329"/>
      <c r="E44" s="330"/>
      <c r="F44" s="317"/>
      <c r="G44" s="318"/>
      <c r="H44" s="357"/>
    </row>
    <row r="45" spans="1:8" ht="15" customHeight="1">
      <c r="A45" s="321"/>
      <c r="B45" s="245">
        <v>5</v>
      </c>
      <c r="C45" s="245" t="s">
        <v>346</v>
      </c>
      <c r="D45" s="329"/>
      <c r="E45" s="330"/>
      <c r="F45" s="317"/>
      <c r="G45" s="318"/>
      <c r="H45" s="357"/>
    </row>
    <row r="46" spans="1:8" ht="15" customHeight="1">
      <c r="A46" s="321"/>
      <c r="B46" s="245">
        <v>8</v>
      </c>
      <c r="C46" s="245" t="s">
        <v>347</v>
      </c>
      <c r="D46" s="329"/>
      <c r="E46" s="330"/>
      <c r="F46" s="317"/>
      <c r="G46" s="318"/>
      <c r="H46" s="357"/>
    </row>
    <row r="47" spans="1:8" ht="15" customHeight="1">
      <c r="A47" s="314"/>
      <c r="B47" s="245">
        <v>12</v>
      </c>
      <c r="C47" s="245" t="s">
        <v>348</v>
      </c>
      <c r="D47" s="331"/>
      <c r="E47" s="332"/>
      <c r="F47" s="319"/>
      <c r="G47" s="320"/>
      <c r="H47" s="357"/>
    </row>
    <row r="48" spans="1:8" s="115" customFormat="1" ht="14.25" customHeight="1">
      <c r="A48" s="127"/>
      <c r="B48" s="127"/>
      <c r="D48" s="127"/>
      <c r="E48" s="127"/>
      <c r="F48" s="130"/>
      <c r="G48" s="130"/>
      <c r="H48" s="116"/>
    </row>
    <row r="49" spans="1:8" ht="15.75" customHeight="1">
      <c r="A49" s="291" t="s">
        <v>186</v>
      </c>
      <c r="B49" s="292"/>
      <c r="C49" s="292"/>
      <c r="D49" s="292"/>
      <c r="E49" s="292"/>
      <c r="F49" s="292"/>
      <c r="G49" s="293"/>
    </row>
    <row r="50" spans="1:8" ht="20.25" customHeight="1">
      <c r="A50" s="294" t="s">
        <v>223</v>
      </c>
      <c r="B50" s="295"/>
      <c r="C50" s="295"/>
      <c r="D50" s="295"/>
      <c r="E50" s="295"/>
      <c r="F50" s="295"/>
      <c r="G50" s="296"/>
    </row>
    <row r="51" spans="1:8" ht="4.5" customHeight="1">
      <c r="A51" s="349"/>
      <c r="B51" s="349"/>
      <c r="C51" s="349"/>
      <c r="D51" s="349"/>
      <c r="E51" s="349"/>
      <c r="F51" s="349"/>
      <c r="G51" s="349"/>
    </row>
    <row r="52" spans="1:8" ht="15.75" customHeight="1">
      <c r="A52" s="350" t="s">
        <v>37</v>
      </c>
      <c r="B52" s="350"/>
      <c r="C52" s="350"/>
      <c r="D52" s="350"/>
      <c r="E52" s="350"/>
      <c r="F52" s="350"/>
      <c r="G52" s="350"/>
    </row>
    <row r="53" spans="1:8" ht="21.75" customHeight="1">
      <c r="A53" s="355" t="s">
        <v>207</v>
      </c>
      <c r="B53" s="355" t="s">
        <v>208</v>
      </c>
      <c r="C53" s="355" t="s">
        <v>206</v>
      </c>
      <c r="D53" s="308" t="s">
        <v>25</v>
      </c>
      <c r="E53" s="309"/>
      <c r="F53" s="308" t="s">
        <v>65</v>
      </c>
      <c r="G53" s="309"/>
    </row>
    <row r="54" spans="1:8" ht="16.5" customHeight="1">
      <c r="A54" s="356"/>
      <c r="B54" s="356"/>
      <c r="C54" s="356"/>
      <c r="D54" s="310"/>
      <c r="E54" s="311"/>
      <c r="F54" s="310"/>
      <c r="G54" s="311"/>
    </row>
    <row r="55" spans="1:8" ht="39" customHeight="1">
      <c r="A55" s="191" t="s">
        <v>11</v>
      </c>
      <c r="B55" s="191">
        <v>13</v>
      </c>
      <c r="C55" s="245" t="s">
        <v>349</v>
      </c>
      <c r="D55" s="345" t="s">
        <v>33</v>
      </c>
      <c r="E55" s="346"/>
      <c r="F55" s="347">
        <v>71.37</v>
      </c>
      <c r="G55" s="348"/>
    </row>
    <row r="56" spans="1:8" ht="15.75" customHeight="1">
      <c r="A56" s="127"/>
      <c r="B56" s="127"/>
      <c r="C56" s="127"/>
      <c r="D56" s="127"/>
      <c r="E56" s="127"/>
      <c r="F56" s="131"/>
      <c r="G56" s="130"/>
    </row>
    <row r="57" spans="1:8" ht="40.5">
      <c r="A57" s="313" t="s">
        <v>12</v>
      </c>
      <c r="B57" s="191">
        <v>1</v>
      </c>
      <c r="C57" s="246" t="s">
        <v>350</v>
      </c>
      <c r="D57" s="327" t="s">
        <v>34</v>
      </c>
      <c r="E57" s="328"/>
      <c r="F57" s="315">
        <v>96.66</v>
      </c>
      <c r="G57" s="316"/>
      <c r="H57" s="357"/>
    </row>
    <row r="58" spans="1:8" ht="27">
      <c r="A58" s="321"/>
      <c r="B58" s="191">
        <v>2</v>
      </c>
      <c r="C58" s="245" t="s">
        <v>351</v>
      </c>
      <c r="D58" s="329"/>
      <c r="E58" s="330"/>
      <c r="F58" s="317"/>
      <c r="G58" s="318"/>
      <c r="H58" s="357"/>
    </row>
    <row r="59" spans="1:8" ht="16.5" customHeight="1">
      <c r="A59" s="321"/>
      <c r="B59" s="191">
        <v>3</v>
      </c>
      <c r="C59" s="245" t="s">
        <v>352</v>
      </c>
      <c r="D59" s="329"/>
      <c r="E59" s="330"/>
      <c r="F59" s="317"/>
      <c r="G59" s="318"/>
      <c r="H59" s="357"/>
    </row>
    <row r="60" spans="1:8" ht="16.5" customHeight="1">
      <c r="A60" s="321"/>
      <c r="B60" s="191">
        <v>4</v>
      </c>
      <c r="C60" s="245" t="s">
        <v>353</v>
      </c>
      <c r="D60" s="329"/>
      <c r="E60" s="330"/>
      <c r="F60" s="317"/>
      <c r="G60" s="318"/>
      <c r="H60" s="357"/>
    </row>
    <row r="61" spans="1:8" ht="16.5" customHeight="1">
      <c r="A61" s="321"/>
      <c r="B61" s="191">
        <v>5</v>
      </c>
      <c r="C61" s="245" t="s">
        <v>354</v>
      </c>
      <c r="D61" s="329"/>
      <c r="E61" s="330"/>
      <c r="F61" s="317"/>
      <c r="G61" s="318"/>
      <c r="H61" s="357"/>
    </row>
    <row r="62" spans="1:8" ht="16.5" customHeight="1">
      <c r="A62" s="314"/>
      <c r="B62" s="191">
        <v>6</v>
      </c>
      <c r="C62" s="245" t="s">
        <v>355</v>
      </c>
      <c r="D62" s="331"/>
      <c r="E62" s="332"/>
      <c r="F62" s="319"/>
      <c r="G62" s="320"/>
      <c r="H62" s="357"/>
    </row>
    <row r="63" spans="1:8">
      <c r="A63" s="127"/>
      <c r="B63" s="127"/>
      <c r="C63" s="128"/>
      <c r="D63" s="127"/>
      <c r="E63" s="127"/>
      <c r="F63" s="131"/>
      <c r="G63" s="130"/>
    </row>
    <row r="64" spans="1:8" ht="16.5" customHeight="1">
      <c r="A64" s="313" t="s">
        <v>13</v>
      </c>
      <c r="B64" s="126">
        <v>2</v>
      </c>
      <c r="C64" s="245" t="s">
        <v>356</v>
      </c>
      <c r="D64" s="327" t="s">
        <v>35</v>
      </c>
      <c r="E64" s="328"/>
      <c r="F64" s="315">
        <v>66.91</v>
      </c>
      <c r="G64" s="316"/>
      <c r="H64" s="357"/>
    </row>
    <row r="65" spans="1:17" ht="27">
      <c r="A65" s="321"/>
      <c r="B65" s="126">
        <v>3</v>
      </c>
      <c r="C65" s="245" t="s">
        <v>357</v>
      </c>
      <c r="D65" s="329"/>
      <c r="E65" s="330"/>
      <c r="F65" s="317"/>
      <c r="G65" s="318"/>
      <c r="H65" s="357"/>
    </row>
    <row r="66" spans="1:17" ht="27">
      <c r="A66" s="321"/>
      <c r="B66" s="126">
        <v>4</v>
      </c>
      <c r="C66" s="247" t="s">
        <v>358</v>
      </c>
      <c r="D66" s="329"/>
      <c r="E66" s="330"/>
      <c r="F66" s="317"/>
      <c r="G66" s="318"/>
      <c r="H66" s="357"/>
    </row>
    <row r="67" spans="1:17" ht="27">
      <c r="A67" s="321"/>
      <c r="B67" s="126">
        <v>5</v>
      </c>
      <c r="C67" s="247" t="s">
        <v>359</v>
      </c>
      <c r="D67" s="329"/>
      <c r="E67" s="330"/>
      <c r="F67" s="317"/>
      <c r="G67" s="318"/>
      <c r="H67" s="357"/>
    </row>
    <row r="68" spans="1:17" ht="16.5" customHeight="1">
      <c r="A68" s="314"/>
      <c r="B68" s="126">
        <v>6</v>
      </c>
      <c r="C68" s="124">
        <v>31</v>
      </c>
      <c r="D68" s="331"/>
      <c r="E68" s="332"/>
      <c r="F68" s="319"/>
      <c r="G68" s="320"/>
      <c r="H68" s="357"/>
    </row>
    <row r="69" spans="1:17">
      <c r="A69" s="127"/>
      <c r="B69" s="127"/>
      <c r="C69" s="127"/>
      <c r="D69" s="127"/>
      <c r="E69" s="127"/>
      <c r="F69" s="131"/>
      <c r="G69" s="130"/>
    </row>
    <row r="70" spans="1:17">
      <c r="A70" s="313" t="s">
        <v>14</v>
      </c>
      <c r="B70" s="191">
        <v>1</v>
      </c>
      <c r="C70" s="245" t="s">
        <v>360</v>
      </c>
      <c r="D70" s="327" t="s">
        <v>36</v>
      </c>
      <c r="E70" s="328"/>
      <c r="F70" s="315">
        <v>59.48</v>
      </c>
      <c r="G70" s="316"/>
    </row>
    <row r="71" spans="1:17" ht="26.25" customHeight="1">
      <c r="A71" s="314"/>
      <c r="B71" s="191">
        <v>2</v>
      </c>
      <c r="C71" s="245" t="s">
        <v>361</v>
      </c>
      <c r="D71" s="331"/>
      <c r="E71" s="332"/>
      <c r="F71" s="319"/>
      <c r="G71" s="320"/>
      <c r="H71" s="10"/>
    </row>
    <row r="72" spans="1:17">
      <c r="A72" s="127"/>
      <c r="B72" s="127"/>
      <c r="C72" s="127"/>
      <c r="D72" s="127"/>
      <c r="E72" s="127"/>
      <c r="F72" s="131"/>
      <c r="G72" s="130"/>
    </row>
    <row r="73" spans="1:17">
      <c r="A73" s="313" t="s">
        <v>15</v>
      </c>
      <c r="B73" s="126">
        <v>7</v>
      </c>
      <c r="C73" s="191">
        <v>65</v>
      </c>
      <c r="D73" s="327" t="s">
        <v>0</v>
      </c>
      <c r="E73" s="328"/>
      <c r="F73" s="315">
        <v>63.59</v>
      </c>
      <c r="G73" s="316"/>
    </row>
    <row r="74" spans="1:17">
      <c r="A74" s="314"/>
      <c r="B74" s="126">
        <v>7</v>
      </c>
      <c r="C74" s="191" t="s">
        <v>229</v>
      </c>
      <c r="D74" s="331"/>
      <c r="E74" s="332"/>
      <c r="F74" s="319"/>
      <c r="G74" s="320"/>
      <c r="H74" s="10"/>
    </row>
    <row r="75" spans="1:17">
      <c r="A75" s="127"/>
      <c r="B75" s="127"/>
      <c r="C75" s="127"/>
      <c r="D75" s="127"/>
      <c r="E75" s="127"/>
      <c r="F75" s="131"/>
      <c r="G75" s="130"/>
    </row>
    <row r="76" spans="1:17" ht="16.5" customHeight="1">
      <c r="A76" s="126" t="s">
        <v>16</v>
      </c>
      <c r="B76" s="126" t="s">
        <v>217</v>
      </c>
      <c r="C76" s="132" t="s">
        <v>187</v>
      </c>
      <c r="D76" s="345" t="s">
        <v>38</v>
      </c>
      <c r="E76" s="346"/>
      <c r="F76" s="347">
        <v>66.91</v>
      </c>
      <c r="G76" s="348"/>
      <c r="H76" s="10"/>
    </row>
    <row r="77" spans="1:17">
      <c r="A77" s="127"/>
      <c r="B77" s="127"/>
      <c r="C77" s="127"/>
      <c r="D77" s="127"/>
      <c r="E77" s="127"/>
      <c r="F77" s="131"/>
      <c r="G77" s="130"/>
    </row>
    <row r="78" spans="1:17" ht="16.5" customHeight="1">
      <c r="A78" s="126" t="s">
        <v>17</v>
      </c>
      <c r="B78" s="126" t="s">
        <v>218</v>
      </c>
      <c r="C78" s="126" t="s">
        <v>187</v>
      </c>
      <c r="D78" s="312" t="s">
        <v>38</v>
      </c>
      <c r="E78" s="312"/>
      <c r="F78" s="278">
        <v>194.65</v>
      </c>
      <c r="G78" s="278"/>
      <c r="H78" s="10"/>
    </row>
    <row r="79" spans="1:17" ht="14.25">
      <c r="A79" s="127"/>
      <c r="B79" s="127"/>
      <c r="C79" s="127"/>
      <c r="D79" s="127"/>
      <c r="E79" s="127"/>
      <c r="F79" s="131"/>
      <c r="G79" s="130"/>
      <c r="J79" s="5"/>
      <c r="K79" s="5"/>
      <c r="L79" s="6"/>
      <c r="M79" s="5"/>
      <c r="N79" s="5"/>
      <c r="O79" s="9"/>
      <c r="P79" s="7"/>
      <c r="Q79" s="3"/>
    </row>
    <row r="80" spans="1:17" ht="18" customHeight="1">
      <c r="A80" s="126" t="s">
        <v>18</v>
      </c>
      <c r="B80" s="126" t="s">
        <v>219</v>
      </c>
      <c r="C80" s="126" t="s">
        <v>187</v>
      </c>
      <c r="D80" s="312" t="s">
        <v>39</v>
      </c>
      <c r="E80" s="312"/>
      <c r="F80" s="278">
        <v>17.829999999999998</v>
      </c>
      <c r="G80" s="278"/>
      <c r="H80" s="10"/>
    </row>
    <row r="81" spans="1:8">
      <c r="A81" s="127"/>
      <c r="B81" s="127"/>
      <c r="C81" s="128"/>
      <c r="D81" s="127"/>
      <c r="E81" s="127"/>
      <c r="F81" s="131"/>
      <c r="G81" s="130"/>
    </row>
    <row r="82" spans="1:8">
      <c r="A82" s="127"/>
      <c r="B82" s="127"/>
      <c r="C82" s="128"/>
      <c r="D82" s="127"/>
      <c r="E82" s="127"/>
      <c r="F82" s="131"/>
      <c r="G82" s="130"/>
    </row>
    <row r="83" spans="1:8">
      <c r="A83" s="127"/>
      <c r="B83" s="127"/>
      <c r="C83" s="128"/>
      <c r="D83" s="127"/>
      <c r="E83" s="127"/>
      <c r="F83" s="131"/>
      <c r="G83" s="130"/>
    </row>
    <row r="84" spans="1:8" ht="16.5" customHeight="1">
      <c r="A84" s="291" t="s">
        <v>186</v>
      </c>
      <c r="B84" s="292"/>
      <c r="C84" s="292"/>
      <c r="D84" s="292"/>
      <c r="E84" s="292"/>
      <c r="F84" s="292"/>
      <c r="G84" s="293"/>
    </row>
    <row r="85" spans="1:8" ht="16.5" customHeight="1">
      <c r="A85" s="294" t="s">
        <v>223</v>
      </c>
      <c r="B85" s="295"/>
      <c r="C85" s="295"/>
      <c r="D85" s="295"/>
      <c r="E85" s="295"/>
      <c r="F85" s="295"/>
      <c r="G85" s="296"/>
    </row>
    <row r="86" spans="1:8" ht="11.25" customHeight="1">
      <c r="A86" s="297" t="s">
        <v>37</v>
      </c>
      <c r="B86" s="298"/>
      <c r="C86" s="298"/>
      <c r="D86" s="298"/>
      <c r="E86" s="298"/>
      <c r="F86" s="298"/>
      <c r="G86" s="299"/>
    </row>
    <row r="87" spans="1:8" ht="11.25" customHeight="1">
      <c r="A87" s="300"/>
      <c r="B87" s="301"/>
      <c r="C87" s="301"/>
      <c r="D87" s="301"/>
      <c r="E87" s="301"/>
      <c r="F87" s="301"/>
      <c r="G87" s="302"/>
    </row>
    <row r="88" spans="1:8" ht="18" customHeight="1">
      <c r="A88" s="358" t="s">
        <v>207</v>
      </c>
      <c r="B88" s="358" t="s">
        <v>208</v>
      </c>
      <c r="C88" s="358" t="s">
        <v>206</v>
      </c>
      <c r="D88" s="358" t="s">
        <v>25</v>
      </c>
      <c r="E88" s="358"/>
      <c r="F88" s="358" t="s">
        <v>65</v>
      </c>
      <c r="G88" s="358"/>
    </row>
    <row r="89" spans="1:8" ht="18" customHeight="1">
      <c r="A89" s="358"/>
      <c r="B89" s="358"/>
      <c r="C89" s="358"/>
      <c r="D89" s="358"/>
      <c r="E89" s="358"/>
      <c r="F89" s="358"/>
      <c r="G89" s="358"/>
    </row>
    <row r="90" spans="1:8" ht="37.5" customHeight="1">
      <c r="A90" s="245" t="s">
        <v>19</v>
      </c>
      <c r="B90" s="245" t="s">
        <v>209</v>
      </c>
      <c r="C90" s="245" t="s">
        <v>187</v>
      </c>
      <c r="D90" s="312" t="s">
        <v>20</v>
      </c>
      <c r="E90" s="312"/>
      <c r="F90" s="278">
        <v>8.92</v>
      </c>
      <c r="G90" s="278"/>
      <c r="H90" s="13"/>
    </row>
    <row r="91" spans="1:8" ht="33" customHeight="1">
      <c r="A91" s="127"/>
      <c r="B91" s="127"/>
      <c r="C91" s="127"/>
      <c r="D91" s="127"/>
      <c r="E91" s="127"/>
      <c r="F91" s="131"/>
      <c r="G91" s="130"/>
    </row>
    <row r="92" spans="1:8" ht="28.5" customHeight="1">
      <c r="A92" s="126" t="s">
        <v>21</v>
      </c>
      <c r="B92" s="126">
        <v>503</v>
      </c>
      <c r="C92" s="126" t="s">
        <v>187</v>
      </c>
      <c r="D92" s="312" t="s">
        <v>40</v>
      </c>
      <c r="E92" s="312"/>
      <c r="F92" s="278">
        <v>8.92</v>
      </c>
      <c r="G92" s="278"/>
      <c r="H92" s="13"/>
    </row>
    <row r="93" spans="1:8" ht="33" customHeight="1">
      <c r="A93" s="127"/>
      <c r="B93" s="127"/>
      <c r="C93" s="127"/>
      <c r="D93" s="127"/>
      <c r="E93" s="127"/>
      <c r="F93" s="131"/>
      <c r="G93" s="130"/>
    </row>
    <row r="94" spans="1:8" ht="33" customHeight="1">
      <c r="A94" s="126" t="s">
        <v>22</v>
      </c>
      <c r="B94" s="126">
        <v>505</v>
      </c>
      <c r="C94" s="126" t="s">
        <v>187</v>
      </c>
      <c r="D94" s="312" t="s">
        <v>155</v>
      </c>
      <c r="E94" s="312"/>
      <c r="F94" s="278">
        <v>8.92</v>
      </c>
      <c r="G94" s="278"/>
      <c r="H94" s="13"/>
    </row>
    <row r="95" spans="1:8" ht="33" customHeight="1">
      <c r="A95" s="127"/>
      <c r="B95" s="127"/>
      <c r="C95" s="127"/>
      <c r="D95" s="127"/>
      <c r="E95" s="127"/>
      <c r="F95" s="131"/>
      <c r="G95" s="130"/>
    </row>
    <row r="96" spans="1:8" ht="33" customHeight="1">
      <c r="A96" s="133" t="s">
        <v>226</v>
      </c>
      <c r="B96" s="245" t="s">
        <v>187</v>
      </c>
      <c r="C96" s="245" t="s">
        <v>187</v>
      </c>
      <c r="D96" s="312" t="s">
        <v>368</v>
      </c>
      <c r="E96" s="312"/>
      <c r="F96" s="278">
        <v>8.92</v>
      </c>
      <c r="G96" s="278"/>
      <c r="H96" s="13"/>
    </row>
    <row r="97" spans="1:7">
      <c r="A97" s="115"/>
      <c r="B97" s="115"/>
      <c r="C97" s="115"/>
      <c r="D97" s="115"/>
      <c r="E97" s="115"/>
      <c r="F97" s="12"/>
      <c r="G97" s="115"/>
    </row>
    <row r="98" spans="1:7" ht="36" customHeight="1">
      <c r="A98" s="133" t="s">
        <v>23</v>
      </c>
      <c r="B98" s="245" t="s">
        <v>187</v>
      </c>
      <c r="C98" s="245" t="s">
        <v>187</v>
      </c>
      <c r="D98" s="312" t="s">
        <v>24</v>
      </c>
      <c r="E98" s="312"/>
      <c r="F98" s="278">
        <v>4.45</v>
      </c>
      <c r="G98" s="278"/>
    </row>
    <row r="99" spans="1:7">
      <c r="A99" s="115"/>
      <c r="B99" s="115"/>
      <c r="C99" s="115"/>
      <c r="D99" s="115"/>
      <c r="E99" s="115"/>
      <c r="F99" s="12"/>
      <c r="G99" s="115"/>
    </row>
    <row r="100" spans="1:7">
      <c r="A100" s="291" t="s">
        <v>186</v>
      </c>
      <c r="B100" s="292"/>
      <c r="C100" s="292"/>
      <c r="D100" s="292"/>
      <c r="E100" s="292"/>
      <c r="F100" s="292"/>
      <c r="G100" s="293"/>
    </row>
    <row r="101" spans="1:7">
      <c r="A101" s="294" t="s">
        <v>223</v>
      </c>
      <c r="B101" s="295"/>
      <c r="C101" s="295"/>
      <c r="D101" s="295"/>
      <c r="E101" s="295"/>
      <c r="F101" s="295"/>
      <c r="G101" s="296"/>
    </row>
    <row r="102" spans="1:7">
      <c r="A102" s="297" t="s">
        <v>318</v>
      </c>
      <c r="B102" s="298"/>
      <c r="C102" s="298"/>
      <c r="D102" s="298"/>
      <c r="E102" s="298"/>
      <c r="F102" s="298"/>
      <c r="G102" s="299"/>
    </row>
    <row r="103" spans="1:7">
      <c r="A103" s="300"/>
      <c r="B103" s="301"/>
      <c r="C103" s="301"/>
      <c r="D103" s="301"/>
      <c r="E103" s="301"/>
      <c r="F103" s="301"/>
      <c r="G103" s="302"/>
    </row>
    <row r="104" spans="1:7" ht="28.5" customHeight="1">
      <c r="A104" s="303" t="s">
        <v>227</v>
      </c>
      <c r="B104" s="304"/>
      <c r="C104" s="289" t="s">
        <v>110</v>
      </c>
      <c r="D104" s="290"/>
      <c r="E104" s="256" t="s">
        <v>317</v>
      </c>
      <c r="F104" s="308" t="s">
        <v>65</v>
      </c>
      <c r="G104" s="309"/>
    </row>
    <row r="105" spans="1:7" ht="14.25">
      <c r="A105" s="305"/>
      <c r="B105" s="306"/>
      <c r="C105" s="306"/>
      <c r="D105" s="307"/>
      <c r="E105" s="252"/>
      <c r="F105" s="310"/>
      <c r="G105" s="311"/>
    </row>
    <row r="106" spans="1:7" ht="14.25">
      <c r="A106" s="279"/>
      <c r="B106" s="279"/>
      <c r="C106" s="279"/>
      <c r="D106" s="279"/>
      <c r="E106" s="193"/>
      <c r="F106" s="12"/>
      <c r="G106" s="193"/>
    </row>
    <row r="107" spans="1:7" ht="18" customHeight="1">
      <c r="A107" s="280" t="s">
        <v>308</v>
      </c>
      <c r="B107" s="250"/>
      <c r="C107" s="257" t="s">
        <v>315</v>
      </c>
      <c r="D107" s="258"/>
      <c r="E107" s="233" t="s">
        <v>113</v>
      </c>
      <c r="F107" s="278">
        <v>45</v>
      </c>
      <c r="G107" s="278"/>
    </row>
    <row r="108" spans="1:7" ht="18.75" customHeight="1">
      <c r="A108" s="281"/>
      <c r="B108" s="251"/>
      <c r="C108" s="257" t="s">
        <v>316</v>
      </c>
      <c r="D108" s="258"/>
      <c r="E108" s="233" t="s">
        <v>114</v>
      </c>
      <c r="F108" s="278">
        <v>35</v>
      </c>
      <c r="G108" s="278"/>
    </row>
    <row r="109" spans="1:7" ht="17.25" customHeight="1">
      <c r="A109" s="282"/>
      <c r="B109" s="253"/>
      <c r="C109" s="257" t="s">
        <v>309</v>
      </c>
      <c r="D109" s="258"/>
      <c r="E109" s="233" t="s">
        <v>115</v>
      </c>
      <c r="F109" s="278">
        <v>25</v>
      </c>
      <c r="G109" s="278"/>
    </row>
    <row r="110" spans="1:7" ht="14.25">
      <c r="A110" s="241"/>
      <c r="B110" s="240"/>
      <c r="C110" s="234"/>
      <c r="D110" s="240"/>
      <c r="E110" s="235"/>
      <c r="F110" s="242" t="s">
        <v>227</v>
      </c>
      <c r="G110" s="192"/>
    </row>
    <row r="111" spans="1:7" ht="39" customHeight="1">
      <c r="A111" s="287" t="s">
        <v>310</v>
      </c>
      <c r="B111" s="288"/>
      <c r="C111" s="259" t="s">
        <v>311</v>
      </c>
      <c r="D111" s="231"/>
      <c r="E111" s="260" t="s">
        <v>113</v>
      </c>
      <c r="F111" s="278">
        <v>95</v>
      </c>
      <c r="G111" s="278"/>
    </row>
    <row r="112" spans="1:7" ht="49.5" customHeight="1">
      <c r="A112" s="287" t="s">
        <v>310</v>
      </c>
      <c r="B112" s="288"/>
      <c r="C112" s="259" t="s">
        <v>312</v>
      </c>
      <c r="D112" s="231"/>
      <c r="E112" s="260" t="s">
        <v>114</v>
      </c>
      <c r="F112" s="278">
        <v>75</v>
      </c>
      <c r="G112" s="278"/>
    </row>
    <row r="113" spans="1:7" ht="14.25">
      <c r="A113" s="236"/>
      <c r="B113" s="237"/>
      <c r="C113" s="238"/>
      <c r="D113" s="239"/>
      <c r="E113" s="193"/>
      <c r="F113" s="12"/>
      <c r="G113" s="193"/>
    </row>
    <row r="114" spans="1:7" ht="63.75" customHeight="1">
      <c r="A114" s="283" t="s">
        <v>313</v>
      </c>
      <c r="B114" s="284"/>
      <c r="C114" s="284"/>
      <c r="D114" s="284"/>
      <c r="E114" s="232"/>
      <c r="F114" s="244"/>
      <c r="G114" s="231"/>
    </row>
    <row r="115" spans="1:7">
      <c r="E115" s="193"/>
      <c r="F115" s="12"/>
      <c r="G115" s="193"/>
    </row>
    <row r="116" spans="1:7" ht="59.25" customHeight="1">
      <c r="A116" s="285" t="s">
        <v>369</v>
      </c>
      <c r="B116" s="286"/>
      <c r="C116" s="286"/>
      <c r="D116" s="232"/>
      <c r="E116" s="243">
        <v>0.9</v>
      </c>
      <c r="F116" s="244"/>
      <c r="G116" s="231"/>
    </row>
    <row r="117" spans="1:7">
      <c r="A117" s="193"/>
      <c r="B117" s="193"/>
      <c r="C117" s="193"/>
      <c r="D117" s="193"/>
      <c r="E117" s="193"/>
      <c r="F117" s="12"/>
      <c r="G117" s="193"/>
    </row>
    <row r="118" spans="1:7">
      <c r="A118" s="193"/>
      <c r="B118" s="193"/>
      <c r="C118" s="193"/>
      <c r="D118" s="193"/>
      <c r="E118" s="193"/>
      <c r="F118" s="12"/>
      <c r="G118" s="193"/>
    </row>
    <row r="119" spans="1:7">
      <c r="A119" s="193"/>
      <c r="B119" s="193"/>
      <c r="C119" s="193"/>
      <c r="D119" s="193"/>
      <c r="E119" s="193"/>
      <c r="F119" s="12"/>
      <c r="G119" s="193"/>
    </row>
    <row r="120" spans="1:7">
      <c r="A120" s="193"/>
      <c r="B120" s="193"/>
      <c r="C120" s="193"/>
      <c r="D120" s="193"/>
      <c r="E120" s="193"/>
      <c r="F120" s="12"/>
      <c r="G120" s="193"/>
    </row>
    <row r="121" spans="1:7">
      <c r="A121" s="193"/>
      <c r="B121" s="193"/>
      <c r="C121" s="193"/>
      <c r="D121" s="193"/>
      <c r="E121" s="193"/>
      <c r="F121" s="12"/>
      <c r="G121" s="193"/>
    </row>
    <row r="122" spans="1:7">
      <c r="A122" s="193"/>
      <c r="B122" s="193"/>
      <c r="C122" s="193"/>
      <c r="D122" s="193"/>
      <c r="E122" s="193"/>
      <c r="F122" s="12"/>
      <c r="G122" s="193"/>
    </row>
    <row r="123" spans="1:7">
      <c r="A123" s="193"/>
      <c r="B123" s="193"/>
      <c r="C123" s="193"/>
      <c r="D123" s="193"/>
      <c r="E123" s="193"/>
      <c r="F123" s="12"/>
      <c r="G123" s="193"/>
    </row>
    <row r="124" spans="1:7">
      <c r="A124" s="193"/>
      <c r="B124" s="193"/>
      <c r="C124" s="193"/>
      <c r="D124" s="193"/>
      <c r="E124" s="193"/>
      <c r="F124" s="12"/>
      <c r="G124" s="193"/>
    </row>
    <row r="125" spans="1:7">
      <c r="A125" s="193"/>
      <c r="B125" s="193"/>
      <c r="C125" s="193"/>
      <c r="D125" s="193"/>
      <c r="E125" s="193"/>
      <c r="F125" s="12"/>
      <c r="G125" s="193"/>
    </row>
    <row r="126" spans="1:7">
      <c r="A126" s="193"/>
      <c r="B126" s="193"/>
      <c r="C126" s="193"/>
      <c r="D126" s="193"/>
      <c r="E126" s="193"/>
      <c r="F126" s="12"/>
      <c r="G126" s="193"/>
    </row>
    <row r="127" spans="1:7">
      <c r="A127" s="193"/>
      <c r="B127" s="193"/>
      <c r="C127" s="193"/>
      <c r="D127" s="193"/>
      <c r="E127" s="193"/>
      <c r="F127" s="12"/>
      <c r="G127" s="193"/>
    </row>
    <row r="128" spans="1:7">
      <c r="A128" s="193"/>
      <c r="B128" s="193"/>
      <c r="C128" s="193"/>
      <c r="D128" s="193"/>
      <c r="E128" s="193"/>
      <c r="F128" s="12"/>
      <c r="G128" s="193"/>
    </row>
    <row r="129" spans="1:7">
      <c r="A129" s="193"/>
      <c r="B129" s="193"/>
      <c r="C129" s="193"/>
      <c r="D129" s="193"/>
      <c r="E129" s="193"/>
      <c r="F129" s="12"/>
      <c r="G129" s="193"/>
    </row>
    <row r="130" spans="1:7">
      <c r="A130" s="115"/>
      <c r="B130" s="115"/>
      <c r="C130" s="115"/>
      <c r="D130" s="115"/>
      <c r="E130" s="115"/>
      <c r="F130" s="12"/>
      <c r="G130" s="115"/>
    </row>
    <row r="131" spans="1:7">
      <c r="A131" s="115"/>
      <c r="B131" s="115"/>
      <c r="C131" s="115"/>
      <c r="D131" s="115"/>
      <c r="E131" s="115"/>
      <c r="F131" s="12"/>
      <c r="G131" s="115"/>
    </row>
  </sheetData>
  <mergeCells count="113">
    <mergeCell ref="F76:G76"/>
    <mergeCell ref="D96:E96"/>
    <mergeCell ref="F96:G96"/>
    <mergeCell ref="D92:E92"/>
    <mergeCell ref="F92:G92"/>
    <mergeCell ref="D94:E94"/>
    <mergeCell ref="F94:G94"/>
    <mergeCell ref="A86:G87"/>
    <mergeCell ref="A84:G84"/>
    <mergeCell ref="A88:A89"/>
    <mergeCell ref="B88:B89"/>
    <mergeCell ref="C88:C89"/>
    <mergeCell ref="D88:E89"/>
    <mergeCell ref="F88:G89"/>
    <mergeCell ref="H6:H7"/>
    <mergeCell ref="H9:H11"/>
    <mergeCell ref="H13:H15"/>
    <mergeCell ref="D90:E90"/>
    <mergeCell ref="F90:G90"/>
    <mergeCell ref="D39:E40"/>
    <mergeCell ref="F39:G40"/>
    <mergeCell ref="D57:E62"/>
    <mergeCell ref="D13:E15"/>
    <mergeCell ref="D26:E29"/>
    <mergeCell ref="A85:G85"/>
    <mergeCell ref="H26:H29"/>
    <mergeCell ref="H31:H32"/>
    <mergeCell ref="H36:H37"/>
    <mergeCell ref="H39:H40"/>
    <mergeCell ref="H42:H47"/>
    <mergeCell ref="H57:H62"/>
    <mergeCell ref="H64:H68"/>
    <mergeCell ref="D80:E80"/>
    <mergeCell ref="F80:G80"/>
    <mergeCell ref="D78:E78"/>
    <mergeCell ref="F78:G78"/>
    <mergeCell ref="D64:E68"/>
    <mergeCell ref="D76:E76"/>
    <mergeCell ref="A73:A74"/>
    <mergeCell ref="D73:E74"/>
    <mergeCell ref="F73:G74"/>
    <mergeCell ref="F64:G68"/>
    <mergeCell ref="A42:A47"/>
    <mergeCell ref="D42:E47"/>
    <mergeCell ref="F42:G47"/>
    <mergeCell ref="A57:A62"/>
    <mergeCell ref="F57:G62"/>
    <mergeCell ref="A49:G49"/>
    <mergeCell ref="A50:G50"/>
    <mergeCell ref="D53:E54"/>
    <mergeCell ref="C53:C54"/>
    <mergeCell ref="A53:A54"/>
    <mergeCell ref="B53:B54"/>
    <mergeCell ref="F53:G54"/>
    <mergeCell ref="A1:G1"/>
    <mergeCell ref="A2:G2"/>
    <mergeCell ref="A3:G3"/>
    <mergeCell ref="F6:G7"/>
    <mergeCell ref="A6:A7"/>
    <mergeCell ref="D6:E7"/>
    <mergeCell ref="A4:A5"/>
    <mergeCell ref="B4:B5"/>
    <mergeCell ref="C4:C5"/>
    <mergeCell ref="D4:E5"/>
    <mergeCell ref="F4:G5"/>
    <mergeCell ref="D55:E55"/>
    <mergeCell ref="F55:G55"/>
    <mergeCell ref="A70:A71"/>
    <mergeCell ref="D70:E71"/>
    <mergeCell ref="F70:G71"/>
    <mergeCell ref="A34:A37"/>
    <mergeCell ref="D34:E37"/>
    <mergeCell ref="F34:G37"/>
    <mergeCell ref="A39:A40"/>
    <mergeCell ref="A51:G51"/>
    <mergeCell ref="A52:G52"/>
    <mergeCell ref="A64:A68"/>
    <mergeCell ref="D9:E11"/>
    <mergeCell ref="A31:A32"/>
    <mergeCell ref="F31:G32"/>
    <mergeCell ref="F9:G11"/>
    <mergeCell ref="F13:G15"/>
    <mergeCell ref="A26:A29"/>
    <mergeCell ref="A13:A15"/>
    <mergeCell ref="A9:A11"/>
    <mergeCell ref="F26:G29"/>
    <mergeCell ref="D31:E32"/>
    <mergeCell ref="A21:A24"/>
    <mergeCell ref="F21:G24"/>
    <mergeCell ref="D21:E24"/>
    <mergeCell ref="A17:A19"/>
    <mergeCell ref="D17:E19"/>
    <mergeCell ref="F17:G19"/>
    <mergeCell ref="C104:D104"/>
    <mergeCell ref="A100:G100"/>
    <mergeCell ref="A101:G101"/>
    <mergeCell ref="A102:G103"/>
    <mergeCell ref="A104:B104"/>
    <mergeCell ref="A105:D105"/>
    <mergeCell ref="F104:G105"/>
    <mergeCell ref="D98:E98"/>
    <mergeCell ref="F98:G98"/>
    <mergeCell ref="F107:G107"/>
    <mergeCell ref="F108:G108"/>
    <mergeCell ref="F109:G109"/>
    <mergeCell ref="F111:G111"/>
    <mergeCell ref="F112:G112"/>
    <mergeCell ref="A106:D106"/>
    <mergeCell ref="A107:A109"/>
    <mergeCell ref="A114:D114"/>
    <mergeCell ref="A116:C116"/>
    <mergeCell ref="A111:B111"/>
    <mergeCell ref="A112:B112"/>
  </mergeCells>
  <phoneticPr fontId="1" type="noConversion"/>
  <printOptions horizontalCentered="1"/>
  <pageMargins left="0.74803149606299213" right="0.74803149606299213" top="0.98425196850393704" bottom="0.51181102362204722" header="7.874015748031496E-2" footer="0"/>
  <pageSetup scale="80" fitToHeight="0" orientation="portrait" verticalDpi="300" r:id="rId1"/>
  <headerFooter alignWithMargins="0"/>
  <rowBreaks count="2" manualBreakCount="2">
    <brk id="47" max="6" man="1"/>
    <brk id="81" max="6" man="1"/>
  </rowBreaks>
  <legacyDrawingHF r:id="rId2"/>
</worksheet>
</file>

<file path=xl/worksheets/sheet10.xml><?xml version="1.0" encoding="utf-8"?>
<worksheet xmlns="http://schemas.openxmlformats.org/spreadsheetml/2006/main" xmlns:r="http://schemas.openxmlformats.org/officeDocument/2006/relationships">
  <sheetPr>
    <pageSetUpPr fitToPage="1"/>
  </sheetPr>
  <dimension ref="A1:L58"/>
  <sheetViews>
    <sheetView view="pageBreakPreview" zoomScale="85" zoomScaleNormal="85" zoomScaleSheetLayoutView="85" workbookViewId="0">
      <pane ySplit="4" topLeftCell="A20" activePane="bottomLeft" state="frozenSplit"/>
      <selection pane="bottomLeft" activeCell="G37" sqref="G37"/>
    </sheetView>
  </sheetViews>
  <sheetFormatPr baseColWidth="10" defaultRowHeight="13.5"/>
  <cols>
    <col min="1" max="1" width="11.42578125" style="33"/>
    <col min="2" max="2" width="8" style="33" customWidth="1"/>
    <col min="3" max="3" width="11.140625" style="33" customWidth="1"/>
    <col min="4" max="4" width="12.140625" style="33" customWidth="1"/>
    <col min="5" max="5" width="9.85546875" style="33" customWidth="1"/>
    <col min="6" max="6" width="13.140625" style="33" customWidth="1"/>
    <col min="7" max="7" width="13.28515625" style="33" customWidth="1"/>
    <col min="8" max="9" width="13.42578125" style="33" customWidth="1"/>
    <col min="10" max="10" width="10.42578125" style="33" customWidth="1"/>
    <col min="11" max="11" width="3.140625" style="91" customWidth="1"/>
    <col min="12" max="12" width="3.140625" style="89" customWidth="1"/>
    <col min="13" max="16384" width="11.42578125" style="33"/>
  </cols>
  <sheetData>
    <row r="1" spans="1:12" ht="16.5" thickTop="1" thickBot="1">
      <c r="A1" s="71" t="s">
        <v>143</v>
      </c>
      <c r="B1" s="80">
        <v>65</v>
      </c>
      <c r="C1" s="81"/>
      <c r="D1" s="81"/>
      <c r="E1" s="81"/>
      <c r="F1" s="81"/>
      <c r="G1" s="81"/>
      <c r="H1" s="81"/>
      <c r="I1" s="81"/>
      <c r="J1" s="81"/>
      <c r="K1" s="90"/>
      <c r="L1" s="88"/>
    </row>
    <row r="2" spans="1:12" ht="15" thickTop="1" thickBot="1">
      <c r="A2" s="72"/>
      <c r="B2" s="82"/>
      <c r="C2" s="83"/>
      <c r="D2" s="83"/>
      <c r="E2" s="83"/>
      <c r="F2" s="83"/>
      <c r="G2" s="83"/>
      <c r="H2" s="83"/>
      <c r="I2" s="83"/>
      <c r="J2" s="83"/>
      <c r="K2" s="92"/>
      <c r="L2" s="88"/>
    </row>
    <row r="3" spans="1:12" ht="15" thickTop="1" thickBot="1">
      <c r="A3" s="73"/>
      <c r="B3" s="607" t="s">
        <v>144</v>
      </c>
      <c r="C3" s="607"/>
      <c r="D3" s="607"/>
      <c r="E3" s="607"/>
      <c r="F3" s="607"/>
      <c r="G3" s="607"/>
      <c r="H3" s="607"/>
      <c r="I3" s="607"/>
      <c r="J3" s="608"/>
      <c r="K3" s="90"/>
      <c r="L3" s="88"/>
    </row>
    <row r="4" spans="1:12" ht="38.25" customHeight="1" thickTop="1" thickBot="1">
      <c r="A4" s="87" t="s">
        <v>145</v>
      </c>
      <c r="B4" s="84" t="s">
        <v>146</v>
      </c>
      <c r="C4" s="85" t="s">
        <v>147</v>
      </c>
      <c r="D4" s="85" t="s">
        <v>148</v>
      </c>
      <c r="E4" s="111" t="s">
        <v>149</v>
      </c>
      <c r="F4" s="85" t="s">
        <v>150</v>
      </c>
      <c r="G4" s="85" t="s">
        <v>151</v>
      </c>
      <c r="H4" s="85" t="s">
        <v>152</v>
      </c>
      <c r="I4" s="85" t="s">
        <v>153</v>
      </c>
      <c r="J4" s="86" t="s">
        <v>154</v>
      </c>
      <c r="K4" s="609"/>
      <c r="L4" s="610"/>
    </row>
    <row r="5" spans="1:12" ht="1.5" customHeight="1" thickTop="1">
      <c r="A5" s="74"/>
      <c r="B5" s="75">
        <v>1</v>
      </c>
      <c r="C5" s="75">
        <f>1-0.0032</f>
        <v>0.99680000000000002</v>
      </c>
      <c r="D5" s="75">
        <f>1-0.0252</f>
        <v>0.9748</v>
      </c>
      <c r="E5" s="112">
        <f>1-0.0809</f>
        <v>0.91910000000000003</v>
      </c>
      <c r="F5" s="75">
        <f>1-0.1801</f>
        <v>0.81989999999999996</v>
      </c>
      <c r="G5" s="75">
        <f>1-0.332</f>
        <v>0.66799999999999993</v>
      </c>
      <c r="H5" s="75">
        <f>1-0.526</f>
        <v>0.47399999999999998</v>
      </c>
      <c r="I5" s="75">
        <f>1-0.752</f>
        <v>0.248</v>
      </c>
      <c r="J5" s="75">
        <v>0.1</v>
      </c>
    </row>
    <row r="6" spans="1:12" ht="12.75" customHeight="1">
      <c r="A6" s="97">
        <v>0</v>
      </c>
      <c r="B6" s="106">
        <v>1</v>
      </c>
      <c r="C6" s="109">
        <v>0.99</v>
      </c>
      <c r="D6" s="110">
        <v>0.97499999999999998</v>
      </c>
      <c r="E6" s="109">
        <v>0.92</v>
      </c>
      <c r="F6" s="110">
        <v>0.82</v>
      </c>
      <c r="G6" s="109">
        <v>0.66</v>
      </c>
      <c r="H6" s="110">
        <v>0.47</v>
      </c>
      <c r="I6" s="109">
        <v>0.25</v>
      </c>
      <c r="J6" s="113">
        <v>0.13500000000000001</v>
      </c>
      <c r="K6" s="103">
        <v>0</v>
      </c>
      <c r="L6" s="100"/>
    </row>
    <row r="7" spans="1:12">
      <c r="A7" s="98">
        <v>1</v>
      </c>
      <c r="B7" s="107">
        <f>(1-(A7/L7)^1.4)*1</f>
        <v>0.99710318139767862</v>
      </c>
      <c r="C7" s="76">
        <f>(1-(A7/L7)^1.4)*0.99</f>
        <v>0.98713214958370177</v>
      </c>
      <c r="D7" s="107">
        <f>(1-(K7/L7)^1.4)*0.975</f>
        <v>0.97217560186273666</v>
      </c>
      <c r="E7" s="76">
        <f>(1-((K7/L7)^1.4))*0.92</f>
        <v>0.91733492688586438</v>
      </c>
      <c r="F7" s="107">
        <f>(1-((K7/L7)^1.4))*0.82</f>
        <v>0.81762460874609644</v>
      </c>
      <c r="G7" s="76">
        <f t="shared" ref="G7:G58" si="0">(1-((K7/L7)^1.4))*0.66</f>
        <v>0.65808809972246796</v>
      </c>
      <c r="H7" s="107">
        <f>(1-((K7/L7)^1.4))*0.47</f>
        <v>0.46863849525690893</v>
      </c>
      <c r="I7" s="76">
        <f>(1-(K7/L7)^1.4)*0.25</f>
        <v>0.24927579534941965</v>
      </c>
      <c r="J7" s="96">
        <f>(1-((A7/L7)^1.4))*0.135</f>
        <v>0.13460892948868663</v>
      </c>
      <c r="K7" s="104">
        <v>1</v>
      </c>
      <c r="L7" s="101">
        <v>65</v>
      </c>
    </row>
    <row r="8" spans="1:12">
      <c r="A8" s="98">
        <v>2</v>
      </c>
      <c r="B8" s="107">
        <f>(1-(A8/L8)^1.4)*1</f>
        <v>0.99235524987632573</v>
      </c>
      <c r="C8" s="76">
        <f>(1-(A8/L8)^1.4)*0.99</f>
        <v>0.98243169737756242</v>
      </c>
      <c r="D8" s="107">
        <f>(1-(K8/L8)^1.4)*0.975</f>
        <v>0.96754636862941756</v>
      </c>
      <c r="E8" s="76">
        <f t="shared" ref="E8:E57" si="1">(1-((K8/L8)^1.4))*0.92</f>
        <v>0.91296682988621969</v>
      </c>
      <c r="F8" s="107">
        <f t="shared" ref="F8:F58" si="2">(1-((K8/L8)^1.4))*0.82</f>
        <v>0.81373130489858703</v>
      </c>
      <c r="G8" s="76">
        <f t="shared" si="0"/>
        <v>0.65495446491837506</v>
      </c>
      <c r="H8" s="107">
        <f t="shared" ref="H8:H58" si="3">(1-((K8/L8)^1.4))*0.47</f>
        <v>0.46640696744187304</v>
      </c>
      <c r="I8" s="76">
        <f>(1-(K8/L8)^1.4)*0.25</f>
        <v>0.24808881246908143</v>
      </c>
      <c r="J8" s="96">
        <f>(1-((A8/L8)^1.4))*0.135</f>
        <v>0.13396795873330397</v>
      </c>
      <c r="K8" s="104">
        <v>2</v>
      </c>
      <c r="L8" s="101">
        <v>65</v>
      </c>
    </row>
    <row r="9" spans="1:12">
      <c r="A9" s="98">
        <v>3</v>
      </c>
      <c r="B9" s="107">
        <f>(1-(A9/L9)^1.4)*1</f>
        <v>0.98651375462065571</v>
      </c>
      <c r="C9" s="76">
        <f>(1-(A9/L9)^1.4)*0.99</f>
        <v>0.97664861707444917</v>
      </c>
      <c r="D9" s="107">
        <f t="shared" ref="D9:D58" si="4">(1-(K9/L9)^1.4)*0.975</f>
        <v>0.96185091075513929</v>
      </c>
      <c r="E9" s="76">
        <f t="shared" si="1"/>
        <v>0.90759265425100333</v>
      </c>
      <c r="F9" s="107">
        <f t="shared" si="2"/>
        <v>0.80894127878893762</v>
      </c>
      <c r="G9" s="76">
        <f t="shared" si="0"/>
        <v>0.65109907804963285</v>
      </c>
      <c r="H9" s="107">
        <f t="shared" si="3"/>
        <v>0.46366146467170816</v>
      </c>
      <c r="I9" s="76">
        <f>(1-(K9/L9)^1.4)*0.25</f>
        <v>0.24662843865516393</v>
      </c>
      <c r="J9" s="96">
        <f t="shared" ref="J9:J58" si="5">(1-((A9/L9)^1.4))*0.135</f>
        <v>0.13317935687378854</v>
      </c>
      <c r="K9" s="104">
        <v>3</v>
      </c>
      <c r="L9" s="101">
        <v>65</v>
      </c>
    </row>
    <row r="10" spans="1:12">
      <c r="A10" s="98">
        <v>4</v>
      </c>
      <c r="B10" s="107">
        <f>(1-(A10/L10)^1.4)*1</f>
        <v>0.97982538347185943</v>
      </c>
      <c r="C10" s="76">
        <f t="shared" ref="C10:C49" si="6">(1-(A10/L10)^1.4)*0.99</f>
        <v>0.97002712963714088</v>
      </c>
      <c r="D10" s="107">
        <f t="shared" si="4"/>
        <v>0.95532974888506295</v>
      </c>
      <c r="E10" s="76">
        <f t="shared" si="1"/>
        <v>0.90143935279411069</v>
      </c>
      <c r="F10" s="107">
        <f t="shared" si="2"/>
        <v>0.80345681444692474</v>
      </c>
      <c r="G10" s="76">
        <f t="shared" si="0"/>
        <v>0.64668475309142726</v>
      </c>
      <c r="H10" s="107">
        <f t="shared" si="3"/>
        <v>0.4605179302317739</v>
      </c>
      <c r="I10" s="76">
        <f t="shared" ref="I10:I32" si="7">(1-(K10/L10)^1.4)*0.25</f>
        <v>0.24495634586796486</v>
      </c>
      <c r="J10" s="96">
        <f t="shared" si="5"/>
        <v>0.13227642676870102</v>
      </c>
      <c r="K10" s="104">
        <v>4</v>
      </c>
      <c r="L10" s="101">
        <v>65</v>
      </c>
    </row>
    <row r="11" spans="1:12">
      <c r="A11" s="98">
        <v>5</v>
      </c>
      <c r="B11" s="107">
        <f>(1-(A11/L11)^1.4)*1</f>
        <v>0.97242729928972738</v>
      </c>
      <c r="C11" s="76">
        <f t="shared" si="6"/>
        <v>0.96270302629683013</v>
      </c>
      <c r="D11" s="107">
        <f t="shared" si="4"/>
        <v>0.94811661680748416</v>
      </c>
      <c r="E11" s="76">
        <f t="shared" si="1"/>
        <v>0.89463311534654921</v>
      </c>
      <c r="F11" s="107">
        <f t="shared" si="2"/>
        <v>0.79739038541757645</v>
      </c>
      <c r="G11" s="76">
        <f t="shared" si="0"/>
        <v>0.64180201753122013</v>
      </c>
      <c r="H11" s="107">
        <f t="shared" si="3"/>
        <v>0.45704083066617185</v>
      </c>
      <c r="I11" s="76">
        <f t="shared" si="7"/>
        <v>0.24310682482243184</v>
      </c>
      <c r="J11" s="96">
        <f t="shared" si="5"/>
        <v>0.13127768540411319</v>
      </c>
      <c r="K11" s="104">
        <v>5</v>
      </c>
      <c r="L11" s="101">
        <v>65</v>
      </c>
    </row>
    <row r="12" spans="1:12">
      <c r="A12" s="98">
        <v>6</v>
      </c>
      <c r="B12" s="107">
        <f t="shared" ref="B12:B19" si="8">(1-(A12/L12)^1.4)*1</f>
        <v>0.96440958507066155</v>
      </c>
      <c r="C12" s="76">
        <f t="shared" si="6"/>
        <v>0.95476548921995497</v>
      </c>
      <c r="D12" s="107">
        <f t="shared" si="4"/>
        <v>0.94029934544389504</v>
      </c>
      <c r="E12" s="76">
        <f t="shared" si="1"/>
        <v>0.88725681826500868</v>
      </c>
      <c r="F12" s="107">
        <f t="shared" si="2"/>
        <v>0.79081585975794244</v>
      </c>
      <c r="G12" s="76">
        <f t="shared" si="0"/>
        <v>0.63651032614663661</v>
      </c>
      <c r="H12" s="107">
        <f t="shared" si="3"/>
        <v>0.45327250498321092</v>
      </c>
      <c r="I12" s="76">
        <f t="shared" si="7"/>
        <v>0.24110239626766539</v>
      </c>
      <c r="J12" s="96">
        <f t="shared" si="5"/>
        <v>0.13019529398453933</v>
      </c>
      <c r="K12" s="104">
        <v>6</v>
      </c>
      <c r="L12" s="101">
        <v>65</v>
      </c>
    </row>
    <row r="13" spans="1:12">
      <c r="A13" s="98">
        <v>7</v>
      </c>
      <c r="B13" s="107">
        <f t="shared" si="8"/>
        <v>0.95583700108810132</v>
      </c>
      <c r="C13" s="76">
        <f t="shared" si="6"/>
        <v>0.94627863107722032</v>
      </c>
      <c r="D13" s="107">
        <f t="shared" si="4"/>
        <v>0.93194107606089882</v>
      </c>
      <c r="E13" s="76">
        <f t="shared" si="1"/>
        <v>0.8793700410010532</v>
      </c>
      <c r="F13" s="107">
        <f t="shared" si="2"/>
        <v>0.78378634089224308</v>
      </c>
      <c r="G13" s="76">
        <f t="shared" si="0"/>
        <v>0.63085242071814696</v>
      </c>
      <c r="H13" s="107">
        <f t="shared" si="3"/>
        <v>0.4492433905114076</v>
      </c>
      <c r="I13" s="76">
        <f t="shared" si="7"/>
        <v>0.23895925027202533</v>
      </c>
      <c r="J13" s="96">
        <f t="shared" si="5"/>
        <v>0.12903799514689368</v>
      </c>
      <c r="K13" s="104">
        <v>7</v>
      </c>
      <c r="L13" s="101">
        <v>65</v>
      </c>
    </row>
    <row r="14" spans="1:12">
      <c r="A14" s="98">
        <v>8</v>
      </c>
      <c r="B14" s="107">
        <f t="shared" si="8"/>
        <v>0.94675886778861795</v>
      </c>
      <c r="C14" s="76">
        <f t="shared" si="6"/>
        <v>0.93729127911073173</v>
      </c>
      <c r="D14" s="107">
        <f t="shared" si="4"/>
        <v>0.92308989609390246</v>
      </c>
      <c r="E14" s="76">
        <f t="shared" si="1"/>
        <v>0.87101815836552854</v>
      </c>
      <c r="F14" s="107">
        <f t="shared" si="2"/>
        <v>0.77634227158666669</v>
      </c>
      <c r="G14" s="76">
        <f t="shared" si="0"/>
        <v>0.62486085274048786</v>
      </c>
      <c r="H14" s="107">
        <f t="shared" si="3"/>
        <v>0.44497666786065043</v>
      </c>
      <c r="I14" s="76">
        <f t="shared" si="7"/>
        <v>0.23668971694715449</v>
      </c>
      <c r="J14" s="96">
        <f t="shared" si="5"/>
        <v>0.12781244715146342</v>
      </c>
      <c r="K14" s="104">
        <v>8</v>
      </c>
      <c r="L14" s="101">
        <v>65</v>
      </c>
    </row>
    <row r="15" spans="1:12">
      <c r="A15" s="98">
        <v>9</v>
      </c>
      <c r="B15" s="107">
        <f t="shared" si="8"/>
        <v>0.93721428939798412</v>
      </c>
      <c r="C15" s="76">
        <f t="shared" si="6"/>
        <v>0.92784214650400432</v>
      </c>
      <c r="D15" s="107">
        <f t="shared" si="4"/>
        <v>0.91378393216303455</v>
      </c>
      <c r="E15" s="76">
        <f t="shared" si="1"/>
        <v>0.86223714624614545</v>
      </c>
      <c r="F15" s="107">
        <f t="shared" si="2"/>
        <v>0.76851571730634693</v>
      </c>
      <c r="G15" s="76">
        <f t="shared" si="0"/>
        <v>0.61856143100266958</v>
      </c>
      <c r="H15" s="107">
        <f t="shared" si="3"/>
        <v>0.44049071601705253</v>
      </c>
      <c r="I15" s="76">
        <f t="shared" si="7"/>
        <v>0.23430357234949603</v>
      </c>
      <c r="J15" s="96">
        <f>(1-((A15/L15)^1.4))*0.135</f>
        <v>0.12652392906872786</v>
      </c>
      <c r="K15" s="104">
        <v>9</v>
      </c>
      <c r="L15" s="101">
        <v>65</v>
      </c>
    </row>
    <row r="16" spans="1:12">
      <c r="A16" s="98">
        <v>10</v>
      </c>
      <c r="B16" s="107">
        <f t="shared" si="8"/>
        <v>0.92723520658284386</v>
      </c>
      <c r="C16" s="76">
        <f t="shared" si="6"/>
        <v>0.91796285451701543</v>
      </c>
      <c r="D16" s="107">
        <f t="shared" si="4"/>
        <v>0.90405432641827277</v>
      </c>
      <c r="E16" s="76">
        <f t="shared" si="1"/>
        <v>0.85305639005621636</v>
      </c>
      <c r="F16" s="107">
        <f t="shared" si="2"/>
        <v>0.76033286939793188</v>
      </c>
      <c r="G16" s="76">
        <f t="shared" si="0"/>
        <v>0.61197523634467699</v>
      </c>
      <c r="H16" s="107">
        <f t="shared" si="3"/>
        <v>0.43580054709393656</v>
      </c>
      <c r="I16" s="76">
        <f t="shared" si="7"/>
        <v>0.23180880164571097</v>
      </c>
      <c r="J16" s="96">
        <f t="shared" si="5"/>
        <v>0.12517675288868393</v>
      </c>
      <c r="K16" s="104">
        <v>10</v>
      </c>
      <c r="L16" s="101">
        <v>65</v>
      </c>
    </row>
    <row r="17" spans="1:12">
      <c r="A17" s="98">
        <v>11</v>
      </c>
      <c r="B17" s="107">
        <f t="shared" si="8"/>
        <v>0.916848313916511</v>
      </c>
      <c r="C17" s="76">
        <f>(1-(A17/L17)^1.4)*0.99</f>
        <v>0.90767983077734593</v>
      </c>
      <c r="D17" s="107">
        <f t="shared" si="4"/>
        <v>0.89392710606859815</v>
      </c>
      <c r="E17" s="76">
        <f t="shared" si="1"/>
        <v>0.84350044880319019</v>
      </c>
      <c r="F17" s="107">
        <f t="shared" si="2"/>
        <v>0.75181561741153902</v>
      </c>
      <c r="G17" s="76">
        <f t="shared" si="0"/>
        <v>0.60511988718489729</v>
      </c>
      <c r="H17" s="107">
        <f t="shared" si="3"/>
        <v>0.43091870754076017</v>
      </c>
      <c r="I17" s="76">
        <f t="shared" si="7"/>
        <v>0.22921207847912775</v>
      </c>
      <c r="J17" s="96">
        <f t="shared" si="5"/>
        <v>0.12377452237872899</v>
      </c>
      <c r="K17" s="104">
        <v>11</v>
      </c>
      <c r="L17" s="101">
        <v>65</v>
      </c>
    </row>
    <row r="18" spans="1:12">
      <c r="A18" s="98">
        <v>12</v>
      </c>
      <c r="B18" s="107">
        <f t="shared" si="8"/>
        <v>0.90607633190609638</v>
      </c>
      <c r="C18" s="76">
        <f t="shared" si="6"/>
        <v>0.89701556858703535</v>
      </c>
      <c r="D18" s="107">
        <f t="shared" si="4"/>
        <v>0.88342442360844398</v>
      </c>
      <c r="E18" s="76">
        <f t="shared" si="1"/>
        <v>0.83359022535360872</v>
      </c>
      <c r="F18" s="107">
        <f t="shared" si="2"/>
        <v>0.742982592162999</v>
      </c>
      <c r="G18" s="76">
        <f t="shared" si="0"/>
        <v>0.59801037905802368</v>
      </c>
      <c r="H18" s="107">
        <f t="shared" si="3"/>
        <v>0.42585587599586527</v>
      </c>
      <c r="I18" s="76">
        <f t="shared" si="7"/>
        <v>0.22651908297652409</v>
      </c>
      <c r="J18" s="96">
        <f t="shared" si="5"/>
        <v>0.12232030480732302</v>
      </c>
      <c r="K18" s="104">
        <v>12</v>
      </c>
      <c r="L18" s="101">
        <v>65</v>
      </c>
    </row>
    <row r="19" spans="1:12">
      <c r="A19" s="98">
        <v>13</v>
      </c>
      <c r="B19" s="107">
        <f t="shared" si="8"/>
        <v>0.89493888782384934</v>
      </c>
      <c r="C19" s="76">
        <f t="shared" si="6"/>
        <v>0.88598949894561085</v>
      </c>
      <c r="D19" s="107">
        <f t="shared" si="4"/>
        <v>0.87256541562825307</v>
      </c>
      <c r="E19" s="76">
        <f t="shared" si="1"/>
        <v>0.82334377679794146</v>
      </c>
      <c r="F19" s="107">
        <f t="shared" si="2"/>
        <v>0.7338498880155564</v>
      </c>
      <c r="G19" s="76">
        <f t="shared" si="0"/>
        <v>0.59065966596374064</v>
      </c>
      <c r="H19" s="107">
        <f t="shared" si="3"/>
        <v>0.42062127727720916</v>
      </c>
      <c r="I19" s="76">
        <f t="shared" si="7"/>
        <v>0.22373472195596233</v>
      </c>
      <c r="J19" s="96">
        <f t="shared" si="5"/>
        <v>0.12081674985621967</v>
      </c>
      <c r="K19" s="104">
        <v>13</v>
      </c>
      <c r="L19" s="101">
        <v>65</v>
      </c>
    </row>
    <row r="20" spans="1:12">
      <c r="A20" s="98">
        <v>14</v>
      </c>
      <c r="B20" s="107">
        <f>(1-(A20/L20)^1.4)*1</f>
        <v>0.88345314714458989</v>
      </c>
      <c r="C20" s="76">
        <f t="shared" si="6"/>
        <v>0.87461861567314403</v>
      </c>
      <c r="D20" s="107">
        <f t="shared" si="4"/>
        <v>0.86136681846597507</v>
      </c>
      <c r="E20" s="76">
        <f t="shared" si="1"/>
        <v>0.81277689537302278</v>
      </c>
      <c r="F20" s="107">
        <f t="shared" si="2"/>
        <v>0.72443158065856361</v>
      </c>
      <c r="G20" s="76">
        <f t="shared" si="0"/>
        <v>0.58307907711542939</v>
      </c>
      <c r="H20" s="107">
        <f t="shared" si="3"/>
        <v>0.41522297915795725</v>
      </c>
      <c r="I20" s="76">
        <f t="shared" si="7"/>
        <v>0.22086328678614747</v>
      </c>
      <c r="J20" s="96">
        <f t="shared" si="5"/>
        <v>0.11926617486451964</v>
      </c>
      <c r="K20" s="104">
        <v>14</v>
      </c>
      <c r="L20" s="101">
        <v>65</v>
      </c>
    </row>
    <row r="21" spans="1:12">
      <c r="A21" s="98">
        <v>15</v>
      </c>
      <c r="B21" s="107">
        <f>(1-(A21/L21)^1.4)*1</f>
        <v>0.87163427932561177</v>
      </c>
      <c r="C21" s="76">
        <f t="shared" si="6"/>
        <v>0.8629179365323556</v>
      </c>
      <c r="D21" s="107">
        <f t="shared" si="4"/>
        <v>0.84984342234247146</v>
      </c>
      <c r="E21" s="76">
        <f t="shared" si="1"/>
        <v>0.80190353697956285</v>
      </c>
      <c r="F21" s="107">
        <f t="shared" si="2"/>
        <v>0.71474010904700158</v>
      </c>
      <c r="G21" s="76">
        <f t="shared" si="0"/>
        <v>0.57527862435490384</v>
      </c>
      <c r="H21" s="107">
        <f t="shared" si="3"/>
        <v>0.40966811128303748</v>
      </c>
      <c r="I21" s="76">
        <f t="shared" si="7"/>
        <v>0.21790856983140294</v>
      </c>
      <c r="J21" s="96">
        <f>(1-((A21/L21)^1.4))*0.135</f>
        <v>0.1176706277089576</v>
      </c>
      <c r="K21" s="104">
        <v>15</v>
      </c>
      <c r="L21" s="101">
        <v>65</v>
      </c>
    </row>
    <row r="22" spans="1:12">
      <c r="A22" s="98">
        <v>16</v>
      </c>
      <c r="B22" s="107">
        <f t="shared" ref="B22:B27" si="9">(1-(A22/L22)^1.4)*1</f>
        <v>0.85949580973715167</v>
      </c>
      <c r="C22" s="76">
        <f t="shared" si="6"/>
        <v>0.85090085163978013</v>
      </c>
      <c r="D22" s="107">
        <f t="shared" si="4"/>
        <v>0.83800841449372288</v>
      </c>
      <c r="E22" s="76">
        <f t="shared" si="1"/>
        <v>0.79073614495817957</v>
      </c>
      <c r="F22" s="107">
        <f t="shared" si="2"/>
        <v>0.70478656398446438</v>
      </c>
      <c r="G22" s="76">
        <f t="shared" si="0"/>
        <v>0.56726723442652016</v>
      </c>
      <c r="H22" s="107">
        <f t="shared" si="3"/>
        <v>0.40396303057646127</v>
      </c>
      <c r="I22" s="76">
        <f t="shared" si="7"/>
        <v>0.21487395243428792</v>
      </c>
      <c r="J22" s="96">
        <f t="shared" si="5"/>
        <v>0.11603193431451549</v>
      </c>
      <c r="K22" s="104">
        <v>16</v>
      </c>
      <c r="L22" s="101">
        <v>65</v>
      </c>
    </row>
    <row r="23" spans="1:12">
      <c r="A23" s="98">
        <v>17</v>
      </c>
      <c r="B23" s="107">
        <f t="shared" si="9"/>
        <v>0.84704989106743633</v>
      </c>
      <c r="C23" s="76">
        <f t="shared" si="6"/>
        <v>0.83857939215676192</v>
      </c>
      <c r="D23" s="107">
        <f t="shared" si="4"/>
        <v>0.82587364379075046</v>
      </c>
      <c r="E23" s="76">
        <f t="shared" si="1"/>
        <v>0.77928589978204144</v>
      </c>
      <c r="F23" s="107">
        <f t="shared" si="2"/>
        <v>0.6945809106752977</v>
      </c>
      <c r="G23" s="76">
        <f t="shared" si="0"/>
        <v>0.55905292810450802</v>
      </c>
      <c r="H23" s="107">
        <f t="shared" si="3"/>
        <v>0.39811344880169508</v>
      </c>
      <c r="I23" s="76">
        <f t="shared" si="7"/>
        <v>0.21176247276685908</v>
      </c>
      <c r="J23" s="96">
        <f t="shared" si="5"/>
        <v>0.11435173529410392</v>
      </c>
      <c r="K23" s="104">
        <v>17</v>
      </c>
      <c r="L23" s="101">
        <v>65</v>
      </c>
    </row>
    <row r="24" spans="1:12">
      <c r="A24" s="98">
        <v>18</v>
      </c>
      <c r="B24" s="107">
        <f t="shared" si="9"/>
        <v>0.83430751635428491</v>
      </c>
      <c r="C24" s="76">
        <f t="shared" si="6"/>
        <v>0.82596444119074208</v>
      </c>
      <c r="D24" s="107">
        <f t="shared" si="4"/>
        <v>0.81344982844542779</v>
      </c>
      <c r="E24" s="76">
        <f t="shared" si="1"/>
        <v>0.7675629150459421</v>
      </c>
      <c r="F24" s="107">
        <f t="shared" si="2"/>
        <v>0.68413216341051353</v>
      </c>
      <c r="G24" s="76">
        <f t="shared" si="0"/>
        <v>0.55064296079382802</v>
      </c>
      <c r="H24" s="107">
        <f t="shared" si="3"/>
        <v>0.39212453268651387</v>
      </c>
      <c r="I24" s="76">
        <f t="shared" si="7"/>
        <v>0.20857687908857123</v>
      </c>
      <c r="J24" s="96">
        <f t="shared" si="5"/>
        <v>0.11263151470782846</v>
      </c>
      <c r="K24" s="104">
        <v>18</v>
      </c>
      <c r="L24" s="101">
        <v>65</v>
      </c>
    </row>
    <row r="25" spans="1:12">
      <c r="A25" s="98">
        <v>19</v>
      </c>
      <c r="B25" s="107">
        <f t="shared" si="9"/>
        <v>0.82127868879082289</v>
      </c>
      <c r="C25" s="76">
        <f>(1-(A25/L25)^1.4)*0.99</f>
        <v>0.81306590190291461</v>
      </c>
      <c r="D25" s="107">
        <f t="shared" si="4"/>
        <v>0.80074672157105231</v>
      </c>
      <c r="E25" s="76">
        <f t="shared" si="1"/>
        <v>0.75557639368755714</v>
      </c>
      <c r="F25" s="107">
        <f t="shared" si="2"/>
        <v>0.67344852480847472</v>
      </c>
      <c r="G25" s="76">
        <f t="shared" si="0"/>
        <v>0.54204393460194311</v>
      </c>
      <c r="H25" s="107">
        <f t="shared" si="3"/>
        <v>0.38600098373168673</v>
      </c>
      <c r="I25" s="76">
        <f t="shared" si="7"/>
        <v>0.20531967219770572</v>
      </c>
      <c r="J25" s="96">
        <f t="shared" si="5"/>
        <v>0.11087262298676109</v>
      </c>
      <c r="K25" s="104">
        <v>19</v>
      </c>
      <c r="L25" s="101">
        <v>65</v>
      </c>
    </row>
    <row r="26" spans="1:12">
      <c r="A26" s="98">
        <v>20</v>
      </c>
      <c r="B26" s="107">
        <f t="shared" si="9"/>
        <v>0.80797255892061415</v>
      </c>
      <c r="C26" s="76">
        <f t="shared" si="6"/>
        <v>0.79989283333140804</v>
      </c>
      <c r="D26" s="107">
        <f t="shared" si="4"/>
        <v>0.78777324494759882</v>
      </c>
      <c r="E26" s="76">
        <f>(1-((K26/L26)^1.4))*0.92</f>
        <v>0.74333475420696504</v>
      </c>
      <c r="F26" s="107">
        <f t="shared" si="2"/>
        <v>0.66253749831490361</v>
      </c>
      <c r="G26" s="76">
        <f t="shared" si="0"/>
        <v>0.5332618888876054</v>
      </c>
      <c r="H26" s="107">
        <f>(1-((K26/L26)^1.4))*0.47</f>
        <v>0.37974710269268863</v>
      </c>
      <c r="I26" s="76">
        <f t="shared" si="7"/>
        <v>0.20199313973015354</v>
      </c>
      <c r="J26" s="96">
        <f t="shared" si="5"/>
        <v>0.10907629545428292</v>
      </c>
      <c r="K26" s="104">
        <v>20</v>
      </c>
      <c r="L26" s="101">
        <v>65</v>
      </c>
    </row>
    <row r="27" spans="1:12">
      <c r="A27" s="98">
        <v>21</v>
      </c>
      <c r="B27" s="107">
        <f t="shared" si="9"/>
        <v>0.79439753682322345</v>
      </c>
      <c r="C27" s="76">
        <f t="shared" si="6"/>
        <v>0.78645356145499123</v>
      </c>
      <c r="D27" s="107">
        <f t="shared" si="4"/>
        <v>0.7745375984026428</v>
      </c>
      <c r="E27" s="76">
        <f t="shared" si="1"/>
        <v>0.73084573387736562</v>
      </c>
      <c r="F27" s="107">
        <f t="shared" si="2"/>
        <v>0.65140598019504314</v>
      </c>
      <c r="G27" s="76">
        <f t="shared" si="0"/>
        <v>0.52430237430332749</v>
      </c>
      <c r="H27" s="107">
        <f t="shared" si="3"/>
        <v>0.37336684230691503</v>
      </c>
      <c r="I27" s="76">
        <f t="shared" si="7"/>
        <v>0.19859938420580586</v>
      </c>
      <c r="J27" s="96">
        <f t="shared" si="5"/>
        <v>0.10724366747113517</v>
      </c>
      <c r="K27" s="104">
        <v>21</v>
      </c>
      <c r="L27" s="101">
        <v>65</v>
      </c>
    </row>
    <row r="28" spans="1:12">
      <c r="A28" s="98">
        <v>22</v>
      </c>
      <c r="B28" s="107">
        <f>(1-(A28/L28)^1.4)*1</f>
        <v>0.78056138483746385</v>
      </c>
      <c r="C28" s="76">
        <f t="shared" si="6"/>
        <v>0.77275577098908921</v>
      </c>
      <c r="D28" s="107">
        <f t="shared" si="4"/>
        <v>0.76104735021652725</v>
      </c>
      <c r="E28" s="76">
        <f t="shared" si="1"/>
        <v>0.71811647405046675</v>
      </c>
      <c r="F28" s="107">
        <f t="shared" si="2"/>
        <v>0.64006033556672026</v>
      </c>
      <c r="G28" s="76">
        <f t="shared" si="0"/>
        <v>0.51517051399272618</v>
      </c>
      <c r="H28" s="107">
        <f t="shared" si="3"/>
        <v>0.36686385087360801</v>
      </c>
      <c r="I28" s="76">
        <f t="shared" si="7"/>
        <v>0.19514034620936596</v>
      </c>
      <c r="J28" s="96">
        <f>(1-((A28/L28)^1.4))*0.135</f>
        <v>0.10537578695305763</v>
      </c>
      <c r="K28" s="104">
        <v>22</v>
      </c>
      <c r="L28" s="101">
        <v>65</v>
      </c>
    </row>
    <row r="29" spans="1:12">
      <c r="A29" s="98">
        <v>23</v>
      </c>
      <c r="B29" s="107">
        <f>(1-(A29/L29)^1.4)*1</f>
        <v>0.76647129493998845</v>
      </c>
      <c r="C29" s="76">
        <f t="shared" si="6"/>
        <v>0.75880658199058859</v>
      </c>
      <c r="D29" s="107">
        <f t="shared" si="4"/>
        <v>0.7473095125664887</v>
      </c>
      <c r="E29" s="76">
        <f t="shared" si="1"/>
        <v>0.70515359134478939</v>
      </c>
      <c r="F29" s="107">
        <f t="shared" si="2"/>
        <v>0.62850646185079051</v>
      </c>
      <c r="G29" s="76">
        <f t="shared" si="0"/>
        <v>0.50587105466039239</v>
      </c>
      <c r="H29" s="107">
        <f t="shared" si="3"/>
        <v>0.36024150862179455</v>
      </c>
      <c r="I29" s="76">
        <f t="shared" si="7"/>
        <v>0.19161782373499711</v>
      </c>
      <c r="J29" s="96">
        <f t="shared" si="5"/>
        <v>0.10347362481689845</v>
      </c>
      <c r="K29" s="104">
        <v>23</v>
      </c>
      <c r="L29" s="101">
        <v>65</v>
      </c>
    </row>
    <row r="30" spans="1:12">
      <c r="A30" s="98">
        <v>24</v>
      </c>
      <c r="B30" s="107">
        <f t="shared" ref="B30:B37" si="10">(1-(A30/L30)^1.4)*1</f>
        <v>0.75213395388257298</v>
      </c>
      <c r="C30" s="76">
        <f t="shared" si="6"/>
        <v>0.74461261434374726</v>
      </c>
      <c r="D30" s="107">
        <f t="shared" si="4"/>
        <v>0.73333060503550862</v>
      </c>
      <c r="E30" s="76">
        <f t="shared" si="1"/>
        <v>0.6919632375719672</v>
      </c>
      <c r="F30" s="107">
        <f t="shared" si="2"/>
        <v>0.61674984218370976</v>
      </c>
      <c r="G30" s="76">
        <f t="shared" si="0"/>
        <v>0.49640840956249821</v>
      </c>
      <c r="H30" s="107">
        <f t="shared" si="3"/>
        <v>0.35350295832480927</v>
      </c>
      <c r="I30" s="76">
        <f t="shared" si="7"/>
        <v>0.18803348847064325</v>
      </c>
      <c r="J30" s="96">
        <f t="shared" si="5"/>
        <v>0.10153808377414736</v>
      </c>
      <c r="K30" s="104">
        <v>24</v>
      </c>
      <c r="L30" s="101">
        <v>65</v>
      </c>
    </row>
    <row r="31" spans="1:12">
      <c r="A31" s="98">
        <v>25</v>
      </c>
      <c r="B31" s="107">
        <f t="shared" si="10"/>
        <v>0.73755559845927743</v>
      </c>
      <c r="C31" s="76">
        <f t="shared" si="6"/>
        <v>0.7301800424746846</v>
      </c>
      <c r="D31" s="107">
        <f t="shared" si="4"/>
        <v>0.71911670849779552</v>
      </c>
      <c r="E31" s="76">
        <f t="shared" si="1"/>
        <v>0.67855115058253523</v>
      </c>
      <c r="F31" s="107">
        <f t="shared" si="2"/>
        <v>0.60479559073660749</v>
      </c>
      <c r="G31" s="76">
        <f t="shared" si="0"/>
        <v>0.4867866949831231</v>
      </c>
      <c r="H31" s="107">
        <f t="shared" si="3"/>
        <v>0.34665113127586039</v>
      </c>
      <c r="I31" s="76">
        <f t="shared" si="7"/>
        <v>0.18438889961481936</v>
      </c>
      <c r="J31" s="96">
        <f>(1-((A31/L31)^1.4))*0.135</f>
        <v>9.9570005792002453E-2</v>
      </c>
      <c r="K31" s="104">
        <v>25</v>
      </c>
      <c r="L31" s="101">
        <v>65</v>
      </c>
    </row>
    <row r="32" spans="1:12">
      <c r="A32" s="98">
        <v>26</v>
      </c>
      <c r="B32" s="107">
        <f t="shared" si="10"/>
        <v>0.7227420627379415</v>
      </c>
      <c r="C32" s="76">
        <f t="shared" si="6"/>
        <v>0.71551464211056204</v>
      </c>
      <c r="D32" s="107">
        <f t="shared" si="4"/>
        <v>0.70467351116949295</v>
      </c>
      <c r="E32" s="76">
        <f t="shared" si="1"/>
        <v>0.66492269771890622</v>
      </c>
      <c r="F32" s="107">
        <f t="shared" si="2"/>
        <v>0.592648491445112</v>
      </c>
      <c r="G32" s="76">
        <f t="shared" si="0"/>
        <v>0.47700976140704143</v>
      </c>
      <c r="H32" s="107">
        <f t="shared" si="3"/>
        <v>0.33968876948683246</v>
      </c>
      <c r="I32" s="76">
        <f t="shared" si="7"/>
        <v>0.18068551568448538</v>
      </c>
      <c r="J32" s="96">
        <f t="shared" si="5"/>
        <v>9.7570178469622112E-2</v>
      </c>
      <c r="K32" s="104">
        <v>26</v>
      </c>
      <c r="L32" s="101">
        <v>65</v>
      </c>
    </row>
    <row r="33" spans="1:12">
      <c r="A33" s="98">
        <v>27</v>
      </c>
      <c r="B33" s="107">
        <f t="shared" si="10"/>
        <v>0.70769881869139295</v>
      </c>
      <c r="C33" s="76">
        <f>(1-(A33/L33)^1.4)*0.99</f>
        <v>0.70062183050447902</v>
      </c>
      <c r="D33" s="107">
        <f t="shared" si="4"/>
        <v>0.69000634822410811</v>
      </c>
      <c r="E33" s="76">
        <f t="shared" si="1"/>
        <v>0.65108291319608158</v>
      </c>
      <c r="F33" s="107">
        <f t="shared" si="2"/>
        <v>0.58031303132694223</v>
      </c>
      <c r="G33" s="76">
        <f t="shared" si="0"/>
        <v>0.46708122033631938</v>
      </c>
      <c r="H33" s="107">
        <f t="shared" si="3"/>
        <v>0.33261844478495467</v>
      </c>
      <c r="I33" s="76">
        <f>(1-(K33/L33)^1.4)*0.25</f>
        <v>0.17692470467284824</v>
      </c>
      <c r="J33" s="96">
        <f t="shared" si="5"/>
        <v>9.5539340523338054E-2</v>
      </c>
      <c r="K33" s="104">
        <v>27</v>
      </c>
      <c r="L33" s="101">
        <v>65</v>
      </c>
    </row>
    <row r="34" spans="1:12">
      <c r="A34" s="98">
        <v>28</v>
      </c>
      <c r="B34" s="107">
        <f t="shared" si="10"/>
        <v>0.69243101136320384</v>
      </c>
      <c r="C34" s="76">
        <f t="shared" si="6"/>
        <v>0.6855067012495718</v>
      </c>
      <c r="D34" s="107">
        <f t="shared" si="4"/>
        <v>0.67512023607912375</v>
      </c>
      <c r="E34" s="76">
        <f t="shared" si="1"/>
        <v>0.63703653045414754</v>
      </c>
      <c r="F34" s="107">
        <f t="shared" si="2"/>
        <v>0.56779342931782717</v>
      </c>
      <c r="G34" s="76">
        <f t="shared" si="0"/>
        <v>0.45700446749971457</v>
      </c>
      <c r="H34" s="107">
        <f t="shared" si="3"/>
        <v>0.32544257534070581</v>
      </c>
      <c r="I34" s="76">
        <f>(1-(K34/L34)^1.4)*0.25</f>
        <v>0.17310775284080096</v>
      </c>
      <c r="J34" s="96">
        <f t="shared" si="5"/>
        <v>9.3478186534032531E-2</v>
      </c>
      <c r="K34" s="104">
        <v>28</v>
      </c>
      <c r="L34" s="101">
        <v>65</v>
      </c>
    </row>
    <row r="35" spans="1:12">
      <c r="A35" s="98">
        <v>29</v>
      </c>
      <c r="B35" s="107">
        <f t="shared" si="10"/>
        <v>0.67694348947378291</v>
      </c>
      <c r="C35" s="76">
        <f t="shared" si="6"/>
        <v>0.67017405457904511</v>
      </c>
      <c r="D35" s="107">
        <f t="shared" si="4"/>
        <v>0.66001990223693829</v>
      </c>
      <c r="E35" s="76">
        <f t="shared" si="1"/>
        <v>0.62278801031588027</v>
      </c>
      <c r="F35" s="107">
        <f t="shared" si="2"/>
        <v>0.55509366136850191</v>
      </c>
      <c r="G35" s="76">
        <f t="shared" si="0"/>
        <v>0.44678270305269674</v>
      </c>
      <c r="H35" s="107">
        <f t="shared" si="3"/>
        <v>0.31816344005267794</v>
      </c>
      <c r="I35" s="76">
        <f>(1-(K35/L35)^1.4)*0.25</f>
        <v>0.16923587236844573</v>
      </c>
      <c r="J35" s="96">
        <f t="shared" si="5"/>
        <v>9.1387371078960694E-2</v>
      </c>
      <c r="K35" s="104">
        <v>29</v>
      </c>
      <c r="L35" s="101">
        <v>65</v>
      </c>
    </row>
    <row r="36" spans="1:12">
      <c r="A36" s="98">
        <v>30</v>
      </c>
      <c r="B36" s="107">
        <f t="shared" si="10"/>
        <v>0.66124083219616225</v>
      </c>
      <c r="C36" s="76">
        <f t="shared" si="6"/>
        <v>0.65462842387420062</v>
      </c>
      <c r="D36" s="107">
        <f t="shared" si="4"/>
        <v>0.64470981139125816</v>
      </c>
      <c r="E36" s="76">
        <f t="shared" si="1"/>
        <v>0.60834156562046926</v>
      </c>
      <c r="F36" s="107">
        <f>(1-((K36/L36)^1.4))*0.82</f>
        <v>0.54221748240085299</v>
      </c>
      <c r="G36" s="76">
        <f t="shared" si="0"/>
        <v>0.43641894924946711</v>
      </c>
      <c r="H36" s="107">
        <f t="shared" si="3"/>
        <v>0.31078319113219627</v>
      </c>
      <c r="I36" s="76">
        <f t="shared" ref="I36:I58" si="11">(1-(K36/L36)^1.4)*0.25</f>
        <v>0.16531020804904056</v>
      </c>
      <c r="J36" s="96">
        <f t="shared" si="5"/>
        <v>8.9267512346481906E-2</v>
      </c>
      <c r="K36" s="104">
        <v>30</v>
      </c>
      <c r="L36" s="101">
        <v>65</v>
      </c>
    </row>
    <row r="37" spans="1:12">
      <c r="A37" s="98">
        <v>31</v>
      </c>
      <c r="B37" s="107">
        <f t="shared" si="10"/>
        <v>0.64532737269354434</v>
      </c>
      <c r="C37" s="76">
        <f t="shared" si="6"/>
        <v>0.63887409896660885</v>
      </c>
      <c r="D37" s="107">
        <f t="shared" si="4"/>
        <v>0.62919418837620567</v>
      </c>
      <c r="E37" s="76">
        <f t="shared" si="1"/>
        <v>0.59370118287806084</v>
      </c>
      <c r="F37" s="107">
        <f t="shared" si="2"/>
        <v>0.52916844560870635</v>
      </c>
      <c r="G37" s="76">
        <f t="shared" si="0"/>
        <v>0.42591606597773929</v>
      </c>
      <c r="H37" s="107">
        <f t="shared" si="3"/>
        <v>0.3033038651659658</v>
      </c>
      <c r="I37" s="76">
        <f t="shared" si="11"/>
        <v>0.16133184317338609</v>
      </c>
      <c r="J37" s="96">
        <f t="shared" si="5"/>
        <v>8.7119195313628495E-2</v>
      </c>
      <c r="K37" s="104">
        <v>31</v>
      </c>
      <c r="L37" s="101">
        <v>65</v>
      </c>
    </row>
    <row r="38" spans="1:12">
      <c r="A38" s="98">
        <v>32</v>
      </c>
      <c r="B38" s="107">
        <f>(1-(A38/L38)^1.4)*1</f>
        <v>0.62920721890286369</v>
      </c>
      <c r="C38" s="76">
        <f t="shared" si="6"/>
        <v>0.62291514671383508</v>
      </c>
      <c r="D38" s="107">
        <f t="shared" si="4"/>
        <v>0.61347703843029211</v>
      </c>
      <c r="E38" s="76">
        <f t="shared" si="1"/>
        <v>0.5788706413906346</v>
      </c>
      <c r="F38" s="107">
        <f t="shared" si="2"/>
        <v>0.51594991950034819</v>
      </c>
      <c r="G38" s="76">
        <f t="shared" si="0"/>
        <v>0.41527676447589007</v>
      </c>
      <c r="H38" s="107">
        <f t="shared" si="3"/>
        <v>0.29572739288434591</v>
      </c>
      <c r="I38" s="76">
        <f t="shared" si="11"/>
        <v>0.15730180472571592</v>
      </c>
      <c r="J38" s="96">
        <f>(1-((A38/L38)^1.4))*0.135</f>
        <v>8.4942974551886596E-2</v>
      </c>
      <c r="K38" s="104">
        <v>32</v>
      </c>
      <c r="L38" s="101">
        <v>65</v>
      </c>
    </row>
    <row r="39" spans="1:12">
      <c r="A39" s="98">
        <v>33</v>
      </c>
      <c r="B39" s="107">
        <f>(1-(A39/L39)^1.4)*1</f>
        <v>0.61288427196321482</v>
      </c>
      <c r="C39" s="76">
        <f t="shared" si="6"/>
        <v>0.60675542924358272</v>
      </c>
      <c r="D39" s="107">
        <f t="shared" si="4"/>
        <v>0.59756216516413441</v>
      </c>
      <c r="E39" s="76">
        <f t="shared" si="1"/>
        <v>0.56385353020615769</v>
      </c>
      <c r="F39" s="107">
        <f t="shared" si="2"/>
        <v>0.50256510300983614</v>
      </c>
      <c r="G39" s="76">
        <f t="shared" si="0"/>
        <v>0.40450361949572178</v>
      </c>
      <c r="H39" s="107">
        <f t="shared" si="3"/>
        <v>0.28805560782271095</v>
      </c>
      <c r="I39" s="76">
        <f t="shared" si="11"/>
        <v>0.15322106799080371</v>
      </c>
      <c r="J39" s="96">
        <f t="shared" si="5"/>
        <v>8.2739376715034008E-2</v>
      </c>
      <c r="K39" s="104">
        <v>33</v>
      </c>
      <c r="L39" s="101">
        <v>65</v>
      </c>
    </row>
    <row r="40" spans="1:12">
      <c r="A40" s="98">
        <v>34</v>
      </c>
      <c r="B40" s="107">
        <f t="shared" ref="B40:B49" si="12">(1-(A40/L40)^1.4)*1</f>
        <v>0.59636224261981252</v>
      </c>
      <c r="C40" s="76">
        <f>(1-(A40/L40)^1.4)*0.99</f>
        <v>0.59039862019361444</v>
      </c>
      <c r="D40" s="107">
        <f t="shared" si="4"/>
        <v>0.58145318655431721</v>
      </c>
      <c r="E40" s="76">
        <f t="shared" si="1"/>
        <v>0.54865326321022756</v>
      </c>
      <c r="F40" s="107">
        <f t="shared" si="2"/>
        <v>0.48901703894824622</v>
      </c>
      <c r="G40" s="76">
        <f t="shared" si="0"/>
        <v>0.3935990801290763</v>
      </c>
      <c r="H40" s="107">
        <f t="shared" si="3"/>
        <v>0.28029025403131186</v>
      </c>
      <c r="I40" s="76">
        <f t="shared" si="11"/>
        <v>0.14909056065495313</v>
      </c>
      <c r="J40" s="96">
        <f t="shared" si="5"/>
        <v>8.0508902753674699E-2</v>
      </c>
      <c r="K40" s="104">
        <v>34</v>
      </c>
      <c r="L40" s="101">
        <v>65</v>
      </c>
    </row>
    <row r="41" spans="1:12">
      <c r="A41" s="99">
        <v>35</v>
      </c>
      <c r="B41" s="108">
        <f t="shared" si="12"/>
        <v>0.57964466587929508</v>
      </c>
      <c r="C41" s="93">
        <f t="shared" si="6"/>
        <v>0.57384821922050211</v>
      </c>
      <c r="D41" s="108">
        <f t="shared" si="4"/>
        <v>0.56515354923231265</v>
      </c>
      <c r="E41" s="93">
        <f t="shared" si="1"/>
        <v>0.5332730926089515</v>
      </c>
      <c r="F41" s="108">
        <f t="shared" si="2"/>
        <v>0.47530862602102192</v>
      </c>
      <c r="G41" s="93">
        <f t="shared" si="0"/>
        <v>0.38256547948033476</v>
      </c>
      <c r="H41" s="108">
        <f t="shared" si="3"/>
        <v>0.27243299296326867</v>
      </c>
      <c r="I41" s="93">
        <f t="shared" si="11"/>
        <v>0.14491116646982377</v>
      </c>
      <c r="J41" s="114">
        <f t="shared" si="5"/>
        <v>7.8252029893704847E-2</v>
      </c>
      <c r="K41" s="105">
        <v>35</v>
      </c>
      <c r="L41" s="102">
        <v>65</v>
      </c>
    </row>
    <row r="42" spans="1:12">
      <c r="A42" s="201"/>
      <c r="B42" s="202"/>
      <c r="C42" s="202"/>
      <c r="D42" s="202"/>
      <c r="E42" s="202"/>
      <c r="F42" s="202"/>
      <c r="G42" s="202"/>
      <c r="H42" s="202"/>
      <c r="I42" s="202"/>
      <c r="J42" s="202"/>
      <c r="K42" s="166"/>
      <c r="L42" s="53"/>
    </row>
    <row r="43" spans="1:12">
      <c r="A43" s="201"/>
      <c r="B43" s="202"/>
      <c r="C43" s="202"/>
      <c r="D43" s="202"/>
      <c r="E43" s="202"/>
      <c r="F43" s="202"/>
      <c r="G43" s="202"/>
      <c r="H43" s="202"/>
      <c r="I43" s="202"/>
      <c r="J43" s="202"/>
      <c r="K43" s="166"/>
      <c r="L43" s="53"/>
    </row>
    <row r="44" spans="1:12">
      <c r="A44" s="98">
        <v>36</v>
      </c>
      <c r="B44" s="107">
        <f t="shared" si="12"/>
        <v>0.56273491414774113</v>
      </c>
      <c r="C44" s="76">
        <f t="shared" si="6"/>
        <v>0.55710756500626368</v>
      </c>
      <c r="D44" s="107">
        <f t="shared" si="4"/>
        <v>0.54866654129404757</v>
      </c>
      <c r="E44" s="76">
        <f t="shared" si="1"/>
        <v>0.5177161210159219</v>
      </c>
      <c r="F44" s="107">
        <f t="shared" si="2"/>
        <v>0.46144262960114768</v>
      </c>
      <c r="G44" s="76">
        <f t="shared" si="0"/>
        <v>0.37140504333750918</v>
      </c>
      <c r="H44" s="107">
        <f t="shared" si="3"/>
        <v>0.26448540964943834</v>
      </c>
      <c r="I44" s="76">
        <f t="shared" si="11"/>
        <v>0.14068372853693528</v>
      </c>
      <c r="J44" s="96">
        <f>(1-((A44/L44)^1.4))*0.135</f>
        <v>7.5969213409945058E-2</v>
      </c>
      <c r="K44" s="104">
        <v>36</v>
      </c>
      <c r="L44" s="101">
        <v>65</v>
      </c>
    </row>
    <row r="45" spans="1:12">
      <c r="A45" s="98">
        <v>37</v>
      </c>
      <c r="B45" s="107">
        <f t="shared" si="12"/>
        <v>0.54563620904654697</v>
      </c>
      <c r="C45" s="76">
        <f t="shared" si="6"/>
        <v>0.54017984695608146</v>
      </c>
      <c r="D45" s="107">
        <f t="shared" si="4"/>
        <v>0.53199530382038329</v>
      </c>
      <c r="E45" s="76">
        <f t="shared" si="1"/>
        <v>0.50198531232282328</v>
      </c>
      <c r="F45" s="107">
        <f t="shared" si="2"/>
        <v>0.44742169141816851</v>
      </c>
      <c r="G45" s="76">
        <f t="shared" si="0"/>
        <v>0.36011989797072103</v>
      </c>
      <c r="H45" s="107">
        <f t="shared" si="3"/>
        <v>0.25644901825187705</v>
      </c>
      <c r="I45" s="76">
        <f t="shared" si="11"/>
        <v>0.13640905226163674</v>
      </c>
      <c r="J45" s="96">
        <f t="shared" si="5"/>
        <v>7.3660888221283846E-2</v>
      </c>
      <c r="K45" s="104">
        <v>37</v>
      </c>
      <c r="L45" s="101">
        <v>65</v>
      </c>
    </row>
    <row r="46" spans="1:12">
      <c r="A46" s="98">
        <v>38</v>
      </c>
      <c r="B46" s="107">
        <f t="shared" si="12"/>
        <v>0.52835163207157287</v>
      </c>
      <c r="C46" s="76">
        <f t="shared" si="6"/>
        <v>0.5230681157508571</v>
      </c>
      <c r="D46" s="107">
        <f t="shared" si="4"/>
        <v>0.51514284126978349</v>
      </c>
      <c r="E46" s="76">
        <f>(1-((K46/L46)^1.4))*0.92</f>
        <v>0.48608350150584706</v>
      </c>
      <c r="F46" s="107">
        <f t="shared" si="2"/>
        <v>0.43324833829868975</v>
      </c>
      <c r="G46" s="76">
        <f t="shared" si="0"/>
        <v>0.34871207716723812</v>
      </c>
      <c r="H46" s="107">
        <f>(1-((K46/L46)^1.4))*0.47</f>
        <v>0.24832526707363925</v>
      </c>
      <c r="I46" s="76">
        <f t="shared" si="11"/>
        <v>0.13208790801789322</v>
      </c>
      <c r="J46" s="96">
        <f t="shared" si="5"/>
        <v>7.1327470329662343E-2</v>
      </c>
      <c r="K46" s="104">
        <v>38</v>
      </c>
      <c r="L46" s="101">
        <v>65</v>
      </c>
    </row>
    <row r="47" spans="1:12">
      <c r="A47" s="98">
        <v>39</v>
      </c>
      <c r="B47" s="107">
        <f t="shared" si="12"/>
        <v>0.5108841342364463</v>
      </c>
      <c r="C47" s="76">
        <f t="shared" si="6"/>
        <v>0.50577529289408185</v>
      </c>
      <c r="D47" s="107">
        <f t="shared" si="4"/>
        <v>0.49811203088053513</v>
      </c>
      <c r="E47" s="76">
        <f t="shared" si="1"/>
        <v>0.47001340349753062</v>
      </c>
      <c r="F47" s="107">
        <f t="shared" si="2"/>
        <v>0.41892499007388595</v>
      </c>
      <c r="G47" s="76">
        <f t="shared" si="0"/>
        <v>0.33718352859605455</v>
      </c>
      <c r="H47" s="107">
        <f t="shared" si="3"/>
        <v>0.24011554309112976</v>
      </c>
      <c r="I47" s="76">
        <f t="shared" si="11"/>
        <v>0.12772103355911157</v>
      </c>
      <c r="J47" s="96">
        <f t="shared" si="5"/>
        <v>6.896935812192026E-2</v>
      </c>
      <c r="K47" s="104">
        <v>39</v>
      </c>
      <c r="L47" s="101">
        <v>65</v>
      </c>
    </row>
    <row r="48" spans="1:12">
      <c r="A48" s="98">
        <v>40</v>
      </c>
      <c r="B48" s="107">
        <f t="shared" si="12"/>
        <v>0.49323654482054891</v>
      </c>
      <c r="C48" s="76">
        <f t="shared" si="6"/>
        <v>0.48830417937234344</v>
      </c>
      <c r="D48" s="107">
        <f t="shared" si="4"/>
        <v>0.48090563120003516</v>
      </c>
      <c r="E48" s="76">
        <f t="shared" si="1"/>
        <v>0.453777621234905</v>
      </c>
      <c r="F48" s="107">
        <f t="shared" si="2"/>
        <v>0.40445396675285006</v>
      </c>
      <c r="G48" s="76">
        <f t="shared" si="0"/>
        <v>0.32553611958156231</v>
      </c>
      <c r="H48" s="107">
        <f t="shared" si="3"/>
        <v>0.23182117606565797</v>
      </c>
      <c r="I48" s="76">
        <f t="shared" si="11"/>
        <v>0.12330913620513723</v>
      </c>
      <c r="J48" s="96">
        <f t="shared" si="5"/>
        <v>6.6586933550774108E-2</v>
      </c>
      <c r="K48" s="104">
        <v>40</v>
      </c>
      <c r="L48" s="101">
        <v>65</v>
      </c>
    </row>
    <row r="49" spans="1:12">
      <c r="A49" s="98">
        <v>41</v>
      </c>
      <c r="B49" s="107">
        <f t="shared" si="12"/>
        <v>0.47541157932524847</v>
      </c>
      <c r="C49" s="76">
        <f t="shared" si="6"/>
        <v>0.470657463531996</v>
      </c>
      <c r="D49" s="107">
        <f t="shared" si="4"/>
        <v>0.46352628984211725</v>
      </c>
      <c r="E49" s="76">
        <f t="shared" si="1"/>
        <v>0.43737865297922862</v>
      </c>
      <c r="F49" s="107">
        <f t="shared" si="2"/>
        <v>0.38983749504670373</v>
      </c>
      <c r="G49" s="76">
        <f t="shared" si="0"/>
        <v>0.31377164235466398</v>
      </c>
      <c r="H49" s="107">
        <f t="shared" si="3"/>
        <v>0.22344344228286678</v>
      </c>
      <c r="I49" s="76">
        <f t="shared" si="11"/>
        <v>0.11885289483131212</v>
      </c>
      <c r="J49" s="96">
        <f t="shared" si="5"/>
        <v>6.4180563208908553E-2</v>
      </c>
      <c r="K49" s="104">
        <v>41</v>
      </c>
      <c r="L49" s="101">
        <v>65</v>
      </c>
    </row>
    <row r="50" spans="1:12">
      <c r="A50" s="98">
        <v>42</v>
      </c>
      <c r="B50" s="107">
        <f>(1-(A50/L50)^1.4)*1</f>
        <v>0.45741184672770152</v>
      </c>
      <c r="C50" s="76">
        <f>(1-(A50/L50)^1.4)*0.99</f>
        <v>0.45283772826042451</v>
      </c>
      <c r="D50" s="107">
        <f t="shared" si="4"/>
        <v>0.44597655055950897</v>
      </c>
      <c r="E50" s="76">
        <f t="shared" si="1"/>
        <v>0.42081889898948543</v>
      </c>
      <c r="F50" s="107">
        <f t="shared" si="2"/>
        <v>0.37507771431671522</v>
      </c>
      <c r="G50" s="76">
        <f t="shared" si="0"/>
        <v>0.30189181884028304</v>
      </c>
      <c r="H50" s="107">
        <f t="shared" si="3"/>
        <v>0.2149835679620197</v>
      </c>
      <c r="I50" s="76">
        <f t="shared" si="11"/>
        <v>0.11435296168192538</v>
      </c>
      <c r="J50" s="96">
        <f t="shared" si="5"/>
        <v>6.1750599308239708E-2</v>
      </c>
      <c r="K50" s="104">
        <v>42</v>
      </c>
      <c r="L50" s="101">
        <v>65</v>
      </c>
    </row>
    <row r="51" spans="1:12">
      <c r="A51" s="98">
        <v>43</v>
      </c>
      <c r="B51" s="107">
        <f>(1-(A51/L51)^1.4)*1</f>
        <v>0.43923985610958383</v>
      </c>
      <c r="C51" s="76">
        <f>(1-(A51/L51)^1.4)*0.99</f>
        <v>0.43484745754848797</v>
      </c>
      <c r="D51" s="107">
        <f t="shared" si="4"/>
        <v>0.42825885970684424</v>
      </c>
      <c r="E51" s="76">
        <f t="shared" si="1"/>
        <v>0.40410066762081714</v>
      </c>
      <c r="F51" s="107">
        <f t="shared" si="2"/>
        <v>0.3601766820098587</v>
      </c>
      <c r="G51" s="76">
        <f t="shared" si="0"/>
        <v>0.28989830503232533</v>
      </c>
      <c r="H51" s="107">
        <f t="shared" si="3"/>
        <v>0.20644273237150437</v>
      </c>
      <c r="I51" s="76">
        <f t="shared" si="11"/>
        <v>0.10980996402739596</v>
      </c>
      <c r="J51" s="96">
        <f>(1-((A51/L51)^1.4))*0.135</f>
        <v>5.929738057479382E-2</v>
      </c>
      <c r="K51" s="104">
        <v>43</v>
      </c>
      <c r="L51" s="101">
        <v>65</v>
      </c>
    </row>
    <row r="52" spans="1:12">
      <c r="A52" s="98">
        <v>44</v>
      </c>
      <c r="B52" s="107">
        <f t="shared" ref="B52:B58" si="13">(1-(A52/L52)^1.4)*1</f>
        <v>0.4208980227279695</v>
      </c>
      <c r="C52" s="76">
        <f t="shared" ref="C52:C57" si="14">(1-(A52/L52)^1.4)*0.99</f>
        <v>0.41668904250068978</v>
      </c>
      <c r="D52" s="107">
        <f t="shared" si="4"/>
        <v>0.41037557215977027</v>
      </c>
      <c r="E52" s="76">
        <f t="shared" si="1"/>
        <v>0.38722618090973193</v>
      </c>
      <c r="F52" s="107">
        <f t="shared" si="2"/>
        <v>0.34513637863693497</v>
      </c>
      <c r="G52" s="76">
        <f t="shared" si="0"/>
        <v>0.27779269500045989</v>
      </c>
      <c r="H52" s="107">
        <f t="shared" si="3"/>
        <v>0.19782207068214566</v>
      </c>
      <c r="I52" s="76">
        <f t="shared" si="11"/>
        <v>0.10522450568199238</v>
      </c>
      <c r="J52" s="96">
        <f t="shared" si="5"/>
        <v>5.6821233068275884E-2</v>
      </c>
      <c r="K52" s="104">
        <v>44</v>
      </c>
      <c r="L52" s="101">
        <v>65</v>
      </c>
    </row>
    <row r="53" spans="1:12">
      <c r="A53" s="98">
        <v>45</v>
      </c>
      <c r="B53" s="107">
        <f t="shared" si="13"/>
        <v>0.40238867358698593</v>
      </c>
      <c r="C53" s="76">
        <f t="shared" si="14"/>
        <v>0.39836478685111609</v>
      </c>
      <c r="D53" s="107">
        <f t="shared" si="4"/>
        <v>0.39232895674731127</v>
      </c>
      <c r="E53" s="76">
        <f t="shared" si="1"/>
        <v>0.37019757970002709</v>
      </c>
      <c r="F53" s="107">
        <f t="shared" si="2"/>
        <v>0.32995871234132845</v>
      </c>
      <c r="G53" s="76">
        <f t="shared" si="0"/>
        <v>0.26557652456741071</v>
      </c>
      <c r="H53" s="107">
        <f t="shared" si="3"/>
        <v>0.18912267658588339</v>
      </c>
      <c r="I53" s="76">
        <f t="shared" si="11"/>
        <v>0.10059716839674648</v>
      </c>
      <c r="J53" s="96">
        <f t="shared" si="5"/>
        <v>5.4322470934243104E-2</v>
      </c>
      <c r="K53" s="104">
        <v>45</v>
      </c>
      <c r="L53" s="101">
        <v>65</v>
      </c>
    </row>
    <row r="54" spans="1:12">
      <c r="A54" s="98">
        <v>46</v>
      </c>
      <c r="B54" s="107">
        <f t="shared" si="13"/>
        <v>0.38371405256152946</v>
      </c>
      <c r="C54" s="76">
        <f t="shared" si="14"/>
        <v>0.37987691203591417</v>
      </c>
      <c r="D54" s="107">
        <f t="shared" si="4"/>
        <v>0.37412120124749121</v>
      </c>
      <c r="E54" s="76">
        <f t="shared" si="1"/>
        <v>0.35301692835660714</v>
      </c>
      <c r="F54" s="107">
        <f t="shared" si="2"/>
        <v>0.31464552310045413</v>
      </c>
      <c r="G54" s="76">
        <f t="shared" si="0"/>
        <v>0.25325127469060943</v>
      </c>
      <c r="H54" s="107">
        <f t="shared" si="3"/>
        <v>0.18034560470391883</v>
      </c>
      <c r="I54" s="76">
        <f t="shared" si="11"/>
        <v>9.5928513140382365E-2</v>
      </c>
      <c r="J54" s="96">
        <f t="shared" si="5"/>
        <v>5.180139709580648E-2</v>
      </c>
      <c r="K54" s="104">
        <v>46</v>
      </c>
      <c r="L54" s="101">
        <v>65</v>
      </c>
    </row>
    <row r="55" spans="1:12">
      <c r="A55" s="98">
        <v>47</v>
      </c>
      <c r="B55" s="107">
        <f t="shared" si="13"/>
        <v>0.36487632511806278</v>
      </c>
      <c r="C55" s="76">
        <f t="shared" si="14"/>
        <v>0.36122756186688215</v>
      </c>
      <c r="D55" s="107">
        <f t="shared" si="4"/>
        <v>0.35575441699011123</v>
      </c>
      <c r="E55" s="76">
        <f t="shared" si="1"/>
        <v>0.33568621910861779</v>
      </c>
      <c r="F55" s="107">
        <f t="shared" si="2"/>
        <v>0.29919858659681148</v>
      </c>
      <c r="G55" s="76">
        <f t="shared" si="0"/>
        <v>0.24081837457792143</v>
      </c>
      <c r="H55" s="107">
        <f t="shared" si="3"/>
        <v>0.1714918728054895</v>
      </c>
      <c r="I55" s="76">
        <f t="shared" si="11"/>
        <v>9.1219081279515696E-2</v>
      </c>
      <c r="J55" s="96">
        <f t="shared" si="5"/>
        <v>4.9258303890938479E-2</v>
      </c>
      <c r="K55" s="104">
        <v>47</v>
      </c>
      <c r="L55" s="101">
        <v>65</v>
      </c>
    </row>
    <row r="56" spans="1:12">
      <c r="A56" s="98">
        <v>48</v>
      </c>
      <c r="B56" s="107">
        <f t="shared" si="13"/>
        <v>0.34587758267211199</v>
      </c>
      <c r="C56" s="76">
        <f t="shared" si="14"/>
        <v>0.34241880684539089</v>
      </c>
      <c r="D56" s="107">
        <f t="shared" si="4"/>
        <v>0.3372306431053092</v>
      </c>
      <c r="E56" s="76">
        <f t="shared" si="1"/>
        <v>0.31820737605834304</v>
      </c>
      <c r="F56" s="107">
        <f t="shared" si="2"/>
        <v>0.28361961779113182</v>
      </c>
      <c r="G56" s="76">
        <f t="shared" si="0"/>
        <v>0.22827920456359393</v>
      </c>
      <c r="H56" s="107">
        <f t="shared" si="3"/>
        <v>0.16256246385589262</v>
      </c>
      <c r="I56" s="76">
        <f t="shared" si="11"/>
        <v>8.6469395668027998E-2</v>
      </c>
      <c r="J56" s="96">
        <f t="shared" si="5"/>
        <v>4.6693473660735126E-2</v>
      </c>
      <c r="K56" s="104">
        <v>48</v>
      </c>
      <c r="L56" s="101">
        <v>65</v>
      </c>
    </row>
    <row r="57" spans="1:12">
      <c r="A57" s="98">
        <v>49</v>
      </c>
      <c r="B57" s="107">
        <f t="shared" si="13"/>
        <v>0.32671984661744891</v>
      </c>
      <c r="C57" s="76">
        <f t="shared" si="14"/>
        <v>0.32345264815127439</v>
      </c>
      <c r="D57" s="107">
        <f t="shared" si="4"/>
        <v>0.31855185045201267</v>
      </c>
      <c r="E57" s="76">
        <f t="shared" si="1"/>
        <v>0.30058225888805301</v>
      </c>
      <c r="F57" s="107">
        <f t="shared" si="2"/>
        <v>0.26791027422630809</v>
      </c>
      <c r="G57" s="76">
        <f t="shared" si="0"/>
        <v>0.2156350987675163</v>
      </c>
      <c r="H57" s="107">
        <f t="shared" si="3"/>
        <v>0.15355832791020096</v>
      </c>
      <c r="I57" s="76">
        <f t="shared" si="11"/>
        <v>8.1679961654362226E-2</v>
      </c>
      <c r="J57" s="96">
        <f>(1-((A57/L57)^1.4))*0.135</f>
        <v>4.4107179293355607E-2</v>
      </c>
      <c r="K57" s="104">
        <v>49</v>
      </c>
      <c r="L57" s="101">
        <v>65</v>
      </c>
    </row>
    <row r="58" spans="1:12" ht="12.75" customHeight="1">
      <c r="A58" s="99">
        <v>50</v>
      </c>
      <c r="B58" s="108">
        <f t="shared" si="13"/>
        <v>0.30740507205791734</v>
      </c>
      <c r="C58" s="93">
        <f>(1-(A58/L58)^1.4)*0.99</f>
        <v>0.30433102133733814</v>
      </c>
      <c r="D58" s="108">
        <f t="shared" si="4"/>
        <v>0.29971994525646939</v>
      </c>
      <c r="E58" s="93">
        <f>(1-((K58/L58)^1.4))*0.92</f>
        <v>0.28281266629328394</v>
      </c>
      <c r="F58" s="108">
        <f t="shared" si="2"/>
        <v>0.2520721590874922</v>
      </c>
      <c r="G58" s="93">
        <f t="shared" si="0"/>
        <v>0.20288734755822546</v>
      </c>
      <c r="H58" s="108">
        <f t="shared" si="3"/>
        <v>0.14448038386722115</v>
      </c>
      <c r="I58" s="93">
        <f t="shared" si="11"/>
        <v>7.6851268014479335E-2</v>
      </c>
      <c r="J58" s="114">
        <f t="shared" si="5"/>
        <v>4.1499684727818842E-2</v>
      </c>
      <c r="K58" s="105">
        <v>50</v>
      </c>
      <c r="L58" s="102">
        <v>65</v>
      </c>
    </row>
  </sheetData>
  <mergeCells count="2">
    <mergeCell ref="B3:J3"/>
    <mergeCell ref="K4:L4"/>
  </mergeCells>
  <printOptions horizontalCentered="1"/>
  <pageMargins left="0.19685039370078741" right="0.19685039370078741" top="0.19685039370078741" bottom="0.19685039370078741" header="0" footer="0"/>
  <pageSetup fitToHeight="0" orientation="landscape" r:id="rId1"/>
  <headerFooter alignWithMargins="0"/>
  <rowBreaks count="1" manualBreakCount="1">
    <brk id="41" max="16383" man="1"/>
  </rowBreaks>
</worksheet>
</file>

<file path=xl/worksheets/sheet11.xml><?xml version="1.0" encoding="utf-8"?>
<worksheet xmlns="http://schemas.openxmlformats.org/spreadsheetml/2006/main" xmlns:r="http://schemas.openxmlformats.org/officeDocument/2006/relationships">
  <dimension ref="A1:E93"/>
  <sheetViews>
    <sheetView tabSelected="1" workbookViewId="0">
      <selection activeCell="C20" sqref="C20"/>
    </sheetView>
  </sheetViews>
  <sheetFormatPr baseColWidth="10" defaultRowHeight="12.75"/>
  <cols>
    <col min="1" max="1" width="14" customWidth="1"/>
    <col min="2" max="2" width="14.140625" customWidth="1"/>
    <col min="3" max="3" width="15.42578125" customWidth="1"/>
    <col min="4" max="4" width="15.85546875" customWidth="1"/>
    <col min="5" max="5" width="15.7109375" customWidth="1"/>
  </cols>
  <sheetData>
    <row r="1" spans="1:5">
      <c r="A1" s="611" t="s">
        <v>362</v>
      </c>
      <c r="B1" s="611"/>
      <c r="C1" s="611"/>
      <c r="D1" s="611"/>
      <c r="E1" s="611"/>
    </row>
    <row r="2" spans="1:5">
      <c r="A2" s="611" t="s">
        <v>363</v>
      </c>
      <c r="B2" s="611"/>
      <c r="C2" s="611"/>
      <c r="D2" s="611"/>
      <c r="E2" s="611"/>
    </row>
    <row r="3" spans="1:5" ht="13.5">
      <c r="A3" s="274"/>
      <c r="B3" s="274"/>
      <c r="C3" s="274"/>
      <c r="D3" s="274"/>
      <c r="E3" s="274"/>
    </row>
    <row r="4" spans="1:5">
      <c r="A4" s="612" t="s">
        <v>364</v>
      </c>
      <c r="B4" s="613"/>
      <c r="C4" s="613"/>
      <c r="D4" s="613"/>
      <c r="E4" s="614"/>
    </row>
    <row r="5" spans="1:5">
      <c r="A5" s="275" t="s">
        <v>365</v>
      </c>
      <c r="B5" s="275">
        <v>55</v>
      </c>
      <c r="C5" s="275">
        <v>65</v>
      </c>
      <c r="D5" s="275">
        <v>75</v>
      </c>
      <c r="E5" s="275">
        <v>85</v>
      </c>
    </row>
    <row r="6" spans="1:5" ht="13.5">
      <c r="A6" s="276">
        <v>1</v>
      </c>
      <c r="B6" s="276">
        <v>0.99219999999999997</v>
      </c>
      <c r="C6" s="276">
        <v>0.99219999999999997</v>
      </c>
      <c r="D6" s="276">
        <v>0.99319999999999997</v>
      </c>
      <c r="E6" s="277">
        <v>0.99399999999999999</v>
      </c>
    </row>
    <row r="7" spans="1:5" ht="13.5">
      <c r="A7" s="276">
        <v>2</v>
      </c>
      <c r="B7" s="276">
        <v>0.98409999999999997</v>
      </c>
      <c r="C7" s="276">
        <v>0.98409999999999997</v>
      </c>
      <c r="D7" s="276">
        <v>0.98629999999999995</v>
      </c>
      <c r="E7" s="277">
        <v>0.98799999999999999</v>
      </c>
    </row>
    <row r="8" spans="1:5" ht="13.5">
      <c r="A8" s="276">
        <v>3</v>
      </c>
      <c r="B8" s="276">
        <v>0.97589999999999999</v>
      </c>
      <c r="C8" s="276">
        <v>0.97589999999999999</v>
      </c>
      <c r="D8" s="276">
        <v>0.97919999999999996</v>
      </c>
      <c r="E8" s="276">
        <v>0.98170000000000002</v>
      </c>
    </row>
    <row r="9" spans="1:5" ht="13.5">
      <c r="A9" s="276">
        <v>4</v>
      </c>
      <c r="B9" s="276">
        <v>0.96730000000000005</v>
      </c>
      <c r="C9" s="276">
        <v>0.96730000000000005</v>
      </c>
      <c r="D9" s="276">
        <v>0.97189999999999999</v>
      </c>
      <c r="E9" s="276">
        <v>0.97540000000000004</v>
      </c>
    </row>
    <row r="10" spans="1:5" ht="13.5">
      <c r="A10" s="276">
        <v>5</v>
      </c>
      <c r="B10" s="276">
        <v>0.95860000000000001</v>
      </c>
      <c r="C10" s="276">
        <v>0.95860000000000001</v>
      </c>
      <c r="D10" s="276">
        <v>0.96440000000000003</v>
      </c>
      <c r="E10" s="276">
        <v>0.96889999999999998</v>
      </c>
    </row>
    <row r="11" spans="1:5" ht="13.5">
      <c r="A11" s="276">
        <v>6</v>
      </c>
      <c r="B11" s="276">
        <v>0.9496</v>
      </c>
      <c r="C11" s="276">
        <v>0.9496</v>
      </c>
      <c r="D11" s="276">
        <v>0.95679999999999998</v>
      </c>
      <c r="E11" s="276">
        <v>0.96220000000000006</v>
      </c>
    </row>
    <row r="12" spans="1:5" ht="13.5">
      <c r="A12" s="276">
        <v>7</v>
      </c>
      <c r="B12" s="276">
        <v>0.94040000000000001</v>
      </c>
      <c r="C12" s="276">
        <v>0.94040000000000001</v>
      </c>
      <c r="D12" s="277">
        <v>0.94899999999999995</v>
      </c>
      <c r="E12" s="276">
        <v>0.95540000000000003</v>
      </c>
    </row>
    <row r="13" spans="1:5" ht="13.5">
      <c r="A13" s="276">
        <v>8</v>
      </c>
      <c r="B13" s="276">
        <v>0.93089999999999995</v>
      </c>
      <c r="C13" s="276">
        <v>0.93089999999999995</v>
      </c>
      <c r="D13" s="277">
        <v>0.94099999999999995</v>
      </c>
      <c r="E13" s="276">
        <v>0.94850000000000001</v>
      </c>
    </row>
    <row r="14" spans="1:5" ht="13.5">
      <c r="A14" s="276">
        <v>9</v>
      </c>
      <c r="B14" s="276">
        <v>0.92120000000000002</v>
      </c>
      <c r="C14" s="276">
        <v>0.92120000000000002</v>
      </c>
      <c r="D14" s="276">
        <v>0.93279999999999996</v>
      </c>
      <c r="E14" s="276">
        <v>0.9415</v>
      </c>
    </row>
    <row r="15" spans="1:5" ht="13.5">
      <c r="A15" s="276">
        <v>10</v>
      </c>
      <c r="B15" s="276">
        <v>0.91120000000000001</v>
      </c>
      <c r="C15" s="276">
        <v>0.91120000000000001</v>
      </c>
      <c r="D15" s="276">
        <v>0.9244</v>
      </c>
      <c r="E15" s="276">
        <v>0.93430000000000002</v>
      </c>
    </row>
    <row r="16" spans="1:5" ht="13.5">
      <c r="A16" s="276">
        <v>11</v>
      </c>
      <c r="B16" s="276">
        <v>0.90110000000000001</v>
      </c>
      <c r="C16" s="276">
        <v>0.90110000000000001</v>
      </c>
      <c r="D16" s="276">
        <v>0.91590000000000005</v>
      </c>
      <c r="E16" s="276">
        <v>0.92689999999999995</v>
      </c>
    </row>
    <row r="17" spans="1:5" ht="13.5">
      <c r="A17" s="276">
        <v>12</v>
      </c>
      <c r="B17" s="276">
        <v>0.89070000000000005</v>
      </c>
      <c r="C17" s="276">
        <v>0.89070000000000005</v>
      </c>
      <c r="D17" s="276">
        <v>0.90720000000000001</v>
      </c>
      <c r="E17" s="276">
        <v>0.9194</v>
      </c>
    </row>
    <row r="18" spans="1:5" ht="13.5">
      <c r="A18" s="276">
        <v>13</v>
      </c>
      <c r="B18" s="277">
        <v>0.88</v>
      </c>
      <c r="C18" s="277">
        <v>0.88</v>
      </c>
      <c r="D18" s="276">
        <v>0.89829999999999999</v>
      </c>
      <c r="E18" s="276">
        <v>0.91180000000000005</v>
      </c>
    </row>
    <row r="19" spans="1:5" ht="13.5">
      <c r="A19" s="276">
        <v>14</v>
      </c>
      <c r="B19" s="276">
        <v>0.86909999999999998</v>
      </c>
      <c r="C19" s="276">
        <v>0.86909999999999998</v>
      </c>
      <c r="D19" s="276">
        <v>0.88919999999999999</v>
      </c>
      <c r="E19" s="276">
        <v>0.90410000000000001</v>
      </c>
    </row>
    <row r="20" spans="1:5" ht="13.5">
      <c r="A20" s="276">
        <v>15</v>
      </c>
      <c r="B20" s="277">
        <v>0.85799999999999998</v>
      </c>
      <c r="C20" s="277">
        <v>0.85799999999999998</v>
      </c>
      <c r="D20" s="277">
        <v>0.88</v>
      </c>
      <c r="E20" s="276">
        <v>0.8962</v>
      </c>
    </row>
    <row r="21" spans="1:5" ht="13.5">
      <c r="A21" s="276">
        <v>16</v>
      </c>
      <c r="B21" s="276">
        <v>0.84660000000000002</v>
      </c>
      <c r="C21" s="276">
        <v>0.84660000000000002</v>
      </c>
      <c r="D21" s="276">
        <v>0.87060000000000004</v>
      </c>
      <c r="E21" s="276">
        <v>0.88819999999999999</v>
      </c>
    </row>
    <row r="22" spans="1:5" ht="13.5">
      <c r="A22" s="276">
        <v>17</v>
      </c>
      <c r="B22" s="277">
        <v>0.83499999999999996</v>
      </c>
      <c r="C22" s="277">
        <v>0.83499999999999996</v>
      </c>
      <c r="D22" s="277">
        <v>0.86099999999999999</v>
      </c>
      <c r="E22" s="277">
        <v>0.88</v>
      </c>
    </row>
    <row r="23" spans="1:5" ht="13.5">
      <c r="A23" s="276">
        <v>18</v>
      </c>
      <c r="B23" s="276">
        <v>0.82320000000000004</v>
      </c>
      <c r="C23" s="276">
        <v>0.82320000000000004</v>
      </c>
      <c r="D23" s="276">
        <v>0.85119999999999996</v>
      </c>
      <c r="E23" s="276">
        <v>0.87170000000000003</v>
      </c>
    </row>
    <row r="24" spans="1:5" ht="13.5">
      <c r="A24" s="276">
        <v>19</v>
      </c>
      <c r="B24" s="277">
        <v>0.81110000000000004</v>
      </c>
      <c r="C24" s="277">
        <v>0.81110000000000004</v>
      </c>
      <c r="D24" s="277">
        <v>0.84119999999999995</v>
      </c>
      <c r="E24" s="277">
        <v>0.86329999999999996</v>
      </c>
    </row>
    <row r="25" spans="1:5" ht="13.5">
      <c r="A25" s="276">
        <v>20</v>
      </c>
      <c r="B25" s="276">
        <v>0.79879999999999995</v>
      </c>
      <c r="C25" s="276">
        <v>0.79879999999999995</v>
      </c>
      <c r="D25" s="276">
        <v>0.83109999999999995</v>
      </c>
      <c r="E25" s="276">
        <v>0.85470000000000002</v>
      </c>
    </row>
    <row r="26" spans="1:5" ht="13.5">
      <c r="A26" s="276">
        <v>21</v>
      </c>
      <c r="B26" s="277">
        <v>0.7863</v>
      </c>
      <c r="C26" s="277">
        <v>0.7863</v>
      </c>
      <c r="D26" s="277">
        <v>0.82079999999999997</v>
      </c>
      <c r="E26" s="277">
        <v>0.84599999999999997</v>
      </c>
    </row>
    <row r="27" spans="1:5" ht="13.5">
      <c r="A27" s="276">
        <v>22</v>
      </c>
      <c r="B27" s="276">
        <v>0.77349999999999997</v>
      </c>
      <c r="C27" s="276">
        <v>0.77349999999999997</v>
      </c>
      <c r="D27" s="276">
        <v>0.81030000000000002</v>
      </c>
      <c r="E27" s="276">
        <v>0.83709999999999996</v>
      </c>
    </row>
    <row r="28" spans="1:5" ht="13.5">
      <c r="A28" s="276">
        <v>23</v>
      </c>
      <c r="B28" s="277">
        <v>0.76049999999999995</v>
      </c>
      <c r="C28" s="277">
        <v>0.76049999999999995</v>
      </c>
      <c r="D28" s="277">
        <v>0.79959999999999998</v>
      </c>
      <c r="E28" s="277">
        <v>0.82809999999999995</v>
      </c>
    </row>
    <row r="29" spans="1:5" ht="13.5">
      <c r="A29" s="276">
        <v>24</v>
      </c>
      <c r="B29" s="276">
        <v>0.74719999999999998</v>
      </c>
      <c r="C29" s="276">
        <v>0.74719999999999998</v>
      </c>
      <c r="D29" s="276">
        <v>0.78879999999999995</v>
      </c>
      <c r="E29" s="277">
        <v>0.81899999999999995</v>
      </c>
    </row>
    <row r="30" spans="1:5" ht="13.5">
      <c r="A30" s="276">
        <v>25</v>
      </c>
      <c r="B30" s="277">
        <v>0.73370000000000002</v>
      </c>
      <c r="C30" s="277">
        <v>0.73370000000000002</v>
      </c>
      <c r="D30" s="277">
        <v>0.77780000000000005</v>
      </c>
      <c r="E30" s="277">
        <v>0.80969999999999998</v>
      </c>
    </row>
    <row r="31" spans="1:5" ht="13.5">
      <c r="A31" s="276">
        <v>26</v>
      </c>
      <c r="B31" s="277">
        <v>0.72</v>
      </c>
      <c r="C31" s="277">
        <v>0.72</v>
      </c>
      <c r="D31" s="276">
        <v>0.76659999999999995</v>
      </c>
      <c r="E31" s="277">
        <v>0.80030000000000001</v>
      </c>
    </row>
    <row r="32" spans="1:5" ht="13.5">
      <c r="A32" s="276">
        <v>27</v>
      </c>
      <c r="B32" s="277">
        <v>0.70599999999999996</v>
      </c>
      <c r="C32" s="277">
        <v>0.70599999999999996</v>
      </c>
      <c r="D32" s="277">
        <v>0.75519999999999998</v>
      </c>
      <c r="E32" s="277">
        <v>0.79069999999999996</v>
      </c>
    </row>
    <row r="33" spans="1:5" ht="13.5">
      <c r="A33" s="276">
        <v>28</v>
      </c>
      <c r="B33" s="277">
        <v>0.69179999999999997</v>
      </c>
      <c r="C33" s="277">
        <v>0.69179999999999997</v>
      </c>
      <c r="D33" s="276">
        <v>0.74360000000000004</v>
      </c>
      <c r="E33" s="277">
        <v>0.78100000000000003</v>
      </c>
    </row>
    <row r="34" spans="1:5" ht="13.5">
      <c r="A34" s="276">
        <v>29</v>
      </c>
      <c r="B34" s="277">
        <v>0.6774</v>
      </c>
      <c r="C34" s="277">
        <v>0.6774</v>
      </c>
      <c r="D34" s="277">
        <v>0.7319</v>
      </c>
      <c r="E34" s="277">
        <v>0.7712</v>
      </c>
    </row>
    <row r="35" spans="1:5" ht="13.5">
      <c r="A35" s="276">
        <v>30</v>
      </c>
      <c r="B35" s="277">
        <v>0.66269999999999996</v>
      </c>
      <c r="C35" s="277">
        <v>0.66269999999999996</v>
      </c>
      <c r="D35" s="277">
        <v>0.72</v>
      </c>
      <c r="E35" s="277">
        <v>0.76119999999999999</v>
      </c>
    </row>
    <row r="36" spans="1:5" ht="13.5">
      <c r="A36" s="276">
        <v>31</v>
      </c>
      <c r="B36" s="277">
        <v>0.64780000000000004</v>
      </c>
      <c r="C36" s="277">
        <v>0.64780000000000004</v>
      </c>
      <c r="D36" s="277">
        <v>0.70789999999999997</v>
      </c>
      <c r="E36" s="277">
        <v>0.75109999999999999</v>
      </c>
    </row>
    <row r="37" spans="1:5" ht="13.5">
      <c r="A37" s="276">
        <v>32</v>
      </c>
      <c r="B37" s="277">
        <v>0.63270000000000004</v>
      </c>
      <c r="C37" s="277">
        <v>0.63270000000000004</v>
      </c>
      <c r="D37" s="277">
        <v>0.6956</v>
      </c>
      <c r="E37" s="277">
        <v>0.7409</v>
      </c>
    </row>
    <row r="38" spans="1:5" ht="13.5">
      <c r="A38" s="276">
        <v>33</v>
      </c>
      <c r="B38" s="277">
        <v>0.61729999999999996</v>
      </c>
      <c r="C38" s="277">
        <v>0.61729999999999996</v>
      </c>
      <c r="D38" s="277">
        <v>0.68320000000000003</v>
      </c>
      <c r="E38" s="277">
        <v>0.73050000000000004</v>
      </c>
    </row>
    <row r="39" spans="1:5" ht="13.5">
      <c r="A39" s="276">
        <v>34</v>
      </c>
      <c r="B39" s="277">
        <v>0.60170000000000001</v>
      </c>
      <c r="C39" s="277">
        <v>0.60170000000000001</v>
      </c>
      <c r="D39" s="277">
        <v>0.67059999999999997</v>
      </c>
      <c r="E39" s="277">
        <v>0.72</v>
      </c>
    </row>
    <row r="40" spans="1:5" ht="13.5">
      <c r="A40" s="276">
        <v>35</v>
      </c>
      <c r="B40" s="277">
        <v>0.58579999999999999</v>
      </c>
      <c r="C40" s="277">
        <v>0.58579999999999999</v>
      </c>
      <c r="D40" s="277">
        <v>0.65780000000000005</v>
      </c>
      <c r="E40" s="277">
        <v>0.70930000000000004</v>
      </c>
    </row>
    <row r="41" spans="1:5" ht="13.5">
      <c r="A41" s="276">
        <v>36</v>
      </c>
      <c r="B41" s="277">
        <v>0.56969999999999998</v>
      </c>
      <c r="C41" s="277">
        <v>0.56969999999999998</v>
      </c>
      <c r="D41" s="277">
        <v>0.64480000000000004</v>
      </c>
      <c r="E41" s="277">
        <v>0.69850000000000001</v>
      </c>
    </row>
    <row r="42" spans="1:5" ht="13.5">
      <c r="A42" s="276">
        <v>37</v>
      </c>
      <c r="B42" s="277">
        <v>0.5534</v>
      </c>
      <c r="C42" s="277">
        <v>0.5534</v>
      </c>
      <c r="D42" s="277">
        <v>0.63160000000000005</v>
      </c>
      <c r="E42" s="277">
        <v>0.68759999999999999</v>
      </c>
    </row>
    <row r="43" spans="1:5" ht="13.5">
      <c r="A43" s="276">
        <v>38</v>
      </c>
      <c r="B43" s="277">
        <v>0.53680000000000005</v>
      </c>
      <c r="C43" s="277">
        <v>0.53680000000000005</v>
      </c>
      <c r="D43" s="277">
        <v>0.61829999999999996</v>
      </c>
      <c r="E43" s="277">
        <v>0.67649999999999999</v>
      </c>
    </row>
    <row r="44" spans="1:5" ht="13.5">
      <c r="A44" s="276">
        <v>39</v>
      </c>
      <c r="B44" s="277">
        <v>0.52</v>
      </c>
      <c r="C44" s="277">
        <v>0.52</v>
      </c>
      <c r="D44" s="277">
        <v>0.6048</v>
      </c>
      <c r="E44" s="277">
        <v>0.6653</v>
      </c>
    </row>
    <row r="45" spans="1:5" ht="13.5">
      <c r="A45" s="276">
        <v>40</v>
      </c>
      <c r="B45" s="277">
        <v>0.503</v>
      </c>
      <c r="C45" s="277">
        <v>0.503</v>
      </c>
      <c r="D45" s="277">
        <v>0.59109999999999996</v>
      </c>
      <c r="E45" s="277">
        <v>0.65400000000000003</v>
      </c>
    </row>
    <row r="46" spans="1:5" ht="13.5">
      <c r="A46" s="276">
        <v>41</v>
      </c>
      <c r="B46" s="277">
        <v>0.48570000000000002</v>
      </c>
      <c r="C46" s="277">
        <v>0.48570000000000002</v>
      </c>
      <c r="D46" s="277">
        <v>0.57720000000000005</v>
      </c>
      <c r="E46" s="277">
        <v>0.64249999999999996</v>
      </c>
    </row>
    <row r="47" spans="1:5" ht="13.5">
      <c r="A47" s="276">
        <v>42</v>
      </c>
      <c r="B47" s="277">
        <v>0.46820000000000001</v>
      </c>
      <c r="C47" s="277">
        <v>0.46820000000000001</v>
      </c>
      <c r="D47" s="277">
        <v>0.56320000000000003</v>
      </c>
      <c r="E47" s="277">
        <v>0.63090000000000002</v>
      </c>
    </row>
    <row r="48" spans="1:5" ht="13.5">
      <c r="A48" s="276">
        <v>43</v>
      </c>
      <c r="B48" s="277">
        <v>0.45040000000000002</v>
      </c>
      <c r="C48" s="277">
        <v>0.45040000000000002</v>
      </c>
      <c r="D48" s="277">
        <v>0.54900000000000004</v>
      </c>
      <c r="E48" s="277">
        <v>0.61909999999999998</v>
      </c>
    </row>
    <row r="49" spans="1:5" ht="13.5">
      <c r="A49" s="276">
        <v>44</v>
      </c>
      <c r="B49" s="277">
        <v>0.43240000000000001</v>
      </c>
      <c r="C49" s="277">
        <v>0.43240000000000001</v>
      </c>
      <c r="D49" s="277">
        <v>0.53459999999999996</v>
      </c>
      <c r="E49" s="277">
        <v>0.60719999999999996</v>
      </c>
    </row>
    <row r="50" spans="1:5" ht="13.5">
      <c r="A50" s="276">
        <v>45</v>
      </c>
      <c r="B50" s="277">
        <v>0.41420000000000001</v>
      </c>
      <c r="C50" s="277">
        <v>0.41420000000000001</v>
      </c>
      <c r="D50" s="277">
        <v>0.52</v>
      </c>
      <c r="E50" s="277">
        <v>0.59519999999999995</v>
      </c>
    </row>
    <row r="51" spans="1:5" ht="13.5">
      <c r="A51" s="276">
        <v>46</v>
      </c>
      <c r="B51" s="277">
        <v>0.3957</v>
      </c>
      <c r="C51" s="277">
        <v>0.3957</v>
      </c>
      <c r="D51" s="277">
        <v>0.50519999999999998</v>
      </c>
      <c r="E51" s="277">
        <v>0.58299999999999996</v>
      </c>
    </row>
    <row r="52" spans="1:5" ht="13.5">
      <c r="A52" s="276">
        <v>47</v>
      </c>
      <c r="B52" s="277">
        <v>0.377</v>
      </c>
      <c r="C52" s="277">
        <v>0.377</v>
      </c>
      <c r="D52" s="277">
        <v>0.49030000000000001</v>
      </c>
      <c r="E52" s="277">
        <v>0.57069999999999999</v>
      </c>
    </row>
    <row r="53" spans="1:5" ht="13.5">
      <c r="A53" s="276">
        <v>48</v>
      </c>
      <c r="B53" s="277">
        <v>0.35809999999999997</v>
      </c>
      <c r="C53" s="277">
        <v>0.35809999999999997</v>
      </c>
      <c r="D53" s="277">
        <v>0.47520000000000001</v>
      </c>
      <c r="E53" s="277">
        <v>0.55820000000000003</v>
      </c>
    </row>
    <row r="54" spans="1:5" ht="13.5">
      <c r="A54" s="276">
        <v>49</v>
      </c>
      <c r="B54" s="277">
        <v>0.33889999999999998</v>
      </c>
      <c r="C54" s="277">
        <v>0.33889999999999998</v>
      </c>
      <c r="D54" s="277">
        <v>0.45989999999999998</v>
      </c>
      <c r="E54" s="277">
        <v>0.54559999999999997</v>
      </c>
    </row>
    <row r="55" spans="1:5" ht="13.5">
      <c r="A55" s="276">
        <v>50</v>
      </c>
      <c r="B55" s="277">
        <v>0.31950000000000001</v>
      </c>
      <c r="C55" s="277">
        <v>0.31950000000000001</v>
      </c>
      <c r="D55" s="277">
        <v>0.44440000000000002</v>
      </c>
      <c r="E55" s="277">
        <v>0.53290000000000004</v>
      </c>
    </row>
    <row r="56" spans="1:5" ht="13.5">
      <c r="A56" s="276">
        <v>51</v>
      </c>
      <c r="B56" s="277">
        <v>0.2999</v>
      </c>
      <c r="C56" s="277">
        <v>0.2999</v>
      </c>
      <c r="D56" s="277">
        <v>0.42880000000000001</v>
      </c>
      <c r="E56" s="277">
        <v>0.52</v>
      </c>
    </row>
    <row r="57" spans="1:5" ht="13.5">
      <c r="A57" s="276">
        <v>52</v>
      </c>
      <c r="B57" s="277">
        <v>0.28000000000000003</v>
      </c>
      <c r="C57" s="277">
        <v>0.28000000000000003</v>
      </c>
      <c r="D57" s="277">
        <v>0.41299999999999998</v>
      </c>
      <c r="E57" s="277">
        <v>0.50700000000000001</v>
      </c>
    </row>
    <row r="58" spans="1:5" ht="13.5">
      <c r="A58" s="276">
        <v>53</v>
      </c>
      <c r="B58" s="277">
        <v>0.25990000000000002</v>
      </c>
      <c r="C58" s="277">
        <v>0.25990000000000002</v>
      </c>
      <c r="D58" s="277">
        <v>0.39700000000000002</v>
      </c>
      <c r="E58" s="277">
        <v>0.49380000000000002</v>
      </c>
    </row>
    <row r="59" spans="1:5" ht="13.5">
      <c r="A59" s="276">
        <v>54</v>
      </c>
      <c r="B59" s="277">
        <v>0.23949999999999999</v>
      </c>
      <c r="C59" s="277">
        <v>0.23949999999999999</v>
      </c>
      <c r="D59" s="277">
        <v>0.38080000000000003</v>
      </c>
      <c r="E59" s="277">
        <v>0.48060000000000003</v>
      </c>
    </row>
    <row r="60" spans="1:5" ht="13.5">
      <c r="A60" s="276">
        <v>55</v>
      </c>
      <c r="B60" s="277">
        <v>0.21890000000000001</v>
      </c>
      <c r="C60" s="277">
        <v>0.21890000000000001</v>
      </c>
      <c r="D60" s="277">
        <v>0.3644</v>
      </c>
      <c r="E60" s="277">
        <v>0.46710000000000002</v>
      </c>
    </row>
    <row r="61" spans="1:5" ht="13.5">
      <c r="A61" s="276">
        <v>56</v>
      </c>
      <c r="B61" s="276"/>
      <c r="C61" s="277">
        <v>0.1981</v>
      </c>
      <c r="D61" s="277">
        <v>0.34789999999999999</v>
      </c>
      <c r="E61" s="277">
        <v>0.4536</v>
      </c>
    </row>
    <row r="62" spans="1:5" ht="13.5">
      <c r="A62" s="276">
        <v>57</v>
      </c>
      <c r="B62" s="276"/>
      <c r="C62" s="277">
        <v>0.17699999999999999</v>
      </c>
      <c r="D62" s="277">
        <v>0.33119999999999999</v>
      </c>
      <c r="E62" s="277">
        <v>0.43990000000000001</v>
      </c>
    </row>
    <row r="63" spans="1:5" ht="13.5">
      <c r="A63" s="276">
        <v>58</v>
      </c>
      <c r="B63" s="276"/>
      <c r="C63" s="277">
        <v>0.15570000000000001</v>
      </c>
      <c r="D63" s="277">
        <v>0.31430000000000002</v>
      </c>
      <c r="E63" s="277">
        <v>0.42599999999999999</v>
      </c>
    </row>
    <row r="64" spans="1:5" ht="13.5">
      <c r="A64" s="276">
        <v>59</v>
      </c>
      <c r="B64" s="276"/>
      <c r="C64" s="277">
        <v>0.13420000000000001</v>
      </c>
      <c r="D64" s="277">
        <v>0.29720000000000002</v>
      </c>
      <c r="E64" s="277">
        <v>0.41199999999999998</v>
      </c>
    </row>
    <row r="65" spans="1:5" ht="13.5">
      <c r="A65" s="276">
        <v>60</v>
      </c>
      <c r="B65" s="276"/>
      <c r="C65" s="277">
        <v>0.1124</v>
      </c>
      <c r="D65" s="277">
        <v>0.28000000000000003</v>
      </c>
      <c r="E65" s="277">
        <v>0.39789999999999998</v>
      </c>
    </row>
    <row r="66" spans="1:5" ht="13.5">
      <c r="A66" s="276">
        <v>61</v>
      </c>
      <c r="B66" s="276"/>
      <c r="C66" s="277">
        <v>9.0399999999999994E-2</v>
      </c>
      <c r="D66" s="277">
        <v>0.2626</v>
      </c>
      <c r="E66" s="277">
        <v>0.38369999999999999</v>
      </c>
    </row>
    <row r="67" spans="1:5" ht="13.5">
      <c r="A67" s="276">
        <v>62</v>
      </c>
      <c r="B67" s="276"/>
      <c r="C67" s="277">
        <v>6.8199999999999997E-2</v>
      </c>
      <c r="D67" s="277">
        <v>0.245</v>
      </c>
      <c r="E67" s="277">
        <v>0.36930000000000002</v>
      </c>
    </row>
    <row r="68" spans="1:5" ht="13.5">
      <c r="A68" s="276">
        <v>63</v>
      </c>
      <c r="B68" s="276"/>
      <c r="C68" s="277">
        <v>4.5699999999999998E-2</v>
      </c>
      <c r="D68" s="277">
        <v>0.22720000000000001</v>
      </c>
      <c r="E68" s="277">
        <v>0.35470000000000002</v>
      </c>
    </row>
    <row r="69" spans="1:5" ht="13.5">
      <c r="A69" s="276">
        <v>64</v>
      </c>
      <c r="B69" s="276"/>
      <c r="C69" s="277">
        <v>2.3E-2</v>
      </c>
      <c r="D69" s="277">
        <v>0.2092</v>
      </c>
      <c r="E69" s="277">
        <v>0.34010000000000001</v>
      </c>
    </row>
    <row r="70" spans="1:5" ht="13.5">
      <c r="A70" s="276">
        <v>65</v>
      </c>
      <c r="B70" s="276"/>
      <c r="C70" s="277">
        <v>0</v>
      </c>
      <c r="D70" s="277">
        <v>0.19109999999999999</v>
      </c>
      <c r="E70" s="277">
        <v>0.32529999999999998</v>
      </c>
    </row>
    <row r="71" spans="1:5" ht="13.5">
      <c r="A71" s="276">
        <v>66</v>
      </c>
      <c r="B71" s="276"/>
      <c r="C71" s="276"/>
      <c r="D71" s="277">
        <v>0.17180000000000001</v>
      </c>
      <c r="E71" s="277">
        <v>0.31159999999999999</v>
      </c>
    </row>
    <row r="72" spans="1:5" ht="13.5">
      <c r="A72" s="276">
        <v>67</v>
      </c>
      <c r="B72" s="276"/>
      <c r="C72" s="276"/>
      <c r="D72" s="277">
        <v>0.15429999999999999</v>
      </c>
      <c r="E72" s="277">
        <v>0.29520000000000002</v>
      </c>
    </row>
    <row r="73" spans="1:5" ht="13.5">
      <c r="A73" s="276">
        <v>68</v>
      </c>
      <c r="B73" s="276"/>
      <c r="C73" s="276"/>
      <c r="D73" s="277">
        <v>0.1356</v>
      </c>
      <c r="E73" s="277">
        <v>0.28000000000000003</v>
      </c>
    </row>
    <row r="74" spans="1:5" ht="13.5">
      <c r="A74" s="276">
        <v>69</v>
      </c>
      <c r="B74" s="276"/>
      <c r="C74" s="276"/>
      <c r="D74" s="277">
        <v>0.1168</v>
      </c>
      <c r="E74" s="277">
        <v>0.2646</v>
      </c>
    </row>
    <row r="75" spans="1:5" ht="13.5">
      <c r="A75" s="276">
        <v>70</v>
      </c>
      <c r="B75" s="276"/>
      <c r="C75" s="276"/>
      <c r="D75" s="277">
        <v>9.7799999999999998E-2</v>
      </c>
      <c r="E75" s="277">
        <v>0.24909999999999999</v>
      </c>
    </row>
    <row r="76" spans="1:5" ht="13.5">
      <c r="A76" s="276">
        <v>71</v>
      </c>
      <c r="B76" s="276"/>
      <c r="C76" s="276"/>
      <c r="D76" s="277">
        <v>7.8600000000000003E-2</v>
      </c>
      <c r="E76" s="277">
        <v>0.23350000000000001</v>
      </c>
    </row>
    <row r="77" spans="1:5" ht="13.5">
      <c r="A77" s="276">
        <v>72</v>
      </c>
      <c r="B77" s="276"/>
      <c r="C77" s="276"/>
      <c r="D77" s="277">
        <v>5.9200000000000003E-2</v>
      </c>
      <c r="E77" s="277">
        <v>0.2177</v>
      </c>
    </row>
    <row r="78" spans="1:5" ht="13.5">
      <c r="A78" s="276">
        <v>73</v>
      </c>
      <c r="B78" s="276"/>
      <c r="C78" s="276"/>
      <c r="D78" s="277">
        <v>3.9600000000000003E-2</v>
      </c>
      <c r="E78" s="277">
        <v>0.20180000000000001</v>
      </c>
    </row>
    <row r="79" spans="1:5" ht="13.5">
      <c r="A79" s="276">
        <v>74</v>
      </c>
      <c r="B79" s="276"/>
      <c r="C79" s="276"/>
      <c r="D79" s="277">
        <v>1.9900000000000001E-2</v>
      </c>
      <c r="E79" s="277">
        <v>0.1857</v>
      </c>
    </row>
    <row r="80" spans="1:5" ht="13.5">
      <c r="A80" s="276">
        <v>75</v>
      </c>
      <c r="B80" s="276"/>
      <c r="C80" s="276"/>
      <c r="D80" s="277">
        <v>0</v>
      </c>
      <c r="E80" s="277">
        <v>0.1696</v>
      </c>
    </row>
    <row r="81" spans="1:5" ht="13.5">
      <c r="A81" s="276">
        <v>76</v>
      </c>
      <c r="B81" s="276"/>
      <c r="C81" s="276"/>
      <c r="D81" s="276"/>
      <c r="E81" s="277">
        <v>0.1532</v>
      </c>
    </row>
    <row r="82" spans="1:5" ht="13.5">
      <c r="A82" s="276">
        <v>77</v>
      </c>
      <c r="B82" s="276"/>
      <c r="C82" s="276"/>
      <c r="D82" s="276"/>
      <c r="E82" s="277">
        <v>0.13669999999999999</v>
      </c>
    </row>
    <row r="83" spans="1:5" ht="13.5">
      <c r="A83" s="276">
        <v>78</v>
      </c>
      <c r="B83" s="276"/>
      <c r="C83" s="276"/>
      <c r="D83" s="276"/>
      <c r="E83" s="277">
        <v>0.1201</v>
      </c>
    </row>
    <row r="84" spans="1:5" ht="13.5">
      <c r="A84" s="276">
        <v>79</v>
      </c>
      <c r="B84" s="276"/>
      <c r="C84" s="276"/>
      <c r="D84" s="276"/>
      <c r="E84" s="277">
        <v>0.10340000000000001</v>
      </c>
    </row>
    <row r="85" spans="1:5" ht="13.5">
      <c r="A85" s="276">
        <v>80</v>
      </c>
      <c r="B85" s="276"/>
      <c r="C85" s="276"/>
      <c r="D85" s="276"/>
      <c r="E85" s="277">
        <v>8.6499999999999994E-2</v>
      </c>
    </row>
    <row r="86" spans="1:5" ht="13.5">
      <c r="A86" s="276">
        <v>81</v>
      </c>
      <c r="B86" s="276"/>
      <c r="C86" s="276"/>
      <c r="D86" s="276"/>
      <c r="E86" s="277">
        <v>6.9599999999999995E-2</v>
      </c>
    </row>
    <row r="87" spans="1:5" ht="13.5">
      <c r="A87" s="276">
        <v>82</v>
      </c>
      <c r="B87" s="276"/>
      <c r="C87" s="276"/>
      <c r="D87" s="276"/>
      <c r="E87" s="277">
        <v>5.2299999999999999E-2</v>
      </c>
    </row>
    <row r="88" spans="1:5" ht="13.5">
      <c r="A88" s="276">
        <v>83</v>
      </c>
      <c r="B88" s="276"/>
      <c r="C88" s="276"/>
      <c r="D88" s="276"/>
      <c r="E88" s="277">
        <v>3.5000000000000003E-2</v>
      </c>
    </row>
    <row r="89" spans="1:5" ht="13.5">
      <c r="A89" s="276">
        <v>84</v>
      </c>
      <c r="B89" s="276"/>
      <c r="C89" s="276"/>
      <c r="D89" s="276"/>
      <c r="E89" s="277">
        <v>1.7600000000000001E-2</v>
      </c>
    </row>
    <row r="90" spans="1:5" ht="13.5">
      <c r="A90" s="276">
        <v>85</v>
      </c>
      <c r="B90" s="276"/>
      <c r="C90" s="276"/>
      <c r="D90" s="276"/>
      <c r="E90" s="277">
        <v>0</v>
      </c>
    </row>
    <row r="91" spans="1:5" ht="13.5">
      <c r="A91" s="274"/>
      <c r="B91" s="274"/>
      <c r="C91" s="274"/>
      <c r="D91" s="274"/>
      <c r="E91" s="274"/>
    </row>
    <row r="92" spans="1:5" ht="13.5">
      <c r="A92" s="615" t="s">
        <v>366</v>
      </c>
      <c r="B92" s="615"/>
      <c r="C92" s="615"/>
      <c r="D92" s="615"/>
      <c r="E92" s="615"/>
    </row>
    <row r="93" spans="1:5" ht="13.5">
      <c r="A93" s="615" t="s">
        <v>367</v>
      </c>
      <c r="B93" s="615"/>
      <c r="C93" s="615"/>
      <c r="D93" s="615"/>
      <c r="E93" s="615"/>
    </row>
  </sheetData>
  <mergeCells count="5">
    <mergeCell ref="A1:E1"/>
    <mergeCell ref="A2:E2"/>
    <mergeCell ref="A4:E4"/>
    <mergeCell ref="A92:E92"/>
    <mergeCell ref="A93:E9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D22"/>
  <sheetViews>
    <sheetView topLeftCell="A4" workbookViewId="0">
      <selection activeCell="A22" sqref="A22:C22"/>
    </sheetView>
  </sheetViews>
  <sheetFormatPr baseColWidth="10" defaultColWidth="11.42578125" defaultRowHeight="12.75"/>
  <cols>
    <col min="1" max="1" width="17.85546875" customWidth="1"/>
    <col min="2" max="2" width="22.28515625" customWidth="1"/>
    <col min="3" max="3" width="8.85546875" customWidth="1"/>
    <col min="4" max="4" width="23.85546875" customWidth="1"/>
    <col min="5" max="5" width="3.28515625" customWidth="1"/>
  </cols>
  <sheetData>
    <row r="1" spans="1:4" ht="24.95" customHeight="1">
      <c r="A1" s="374" t="s">
        <v>314</v>
      </c>
      <c r="B1" s="375"/>
      <c r="C1" s="375"/>
      <c r="D1" s="376"/>
    </row>
    <row r="2" spans="1:4" ht="20.100000000000001" customHeight="1">
      <c r="A2" s="362" t="s">
        <v>223</v>
      </c>
      <c r="B2" s="363"/>
      <c r="C2" s="363"/>
      <c r="D2" s="364"/>
    </row>
    <row r="3" spans="1:4" ht="6" customHeight="1">
      <c r="A3" s="365"/>
      <c r="B3" s="366"/>
      <c r="C3" s="366"/>
      <c r="D3" s="367"/>
    </row>
    <row r="4" spans="1:4" ht="0.75" customHeight="1">
      <c r="A4" s="226"/>
      <c r="B4" s="226"/>
      <c r="C4" s="226"/>
      <c r="D4" s="227"/>
    </row>
    <row r="5" spans="1:4" ht="13.5" hidden="1" thickBot="1">
      <c r="A5" s="228"/>
      <c r="B5" s="229"/>
      <c r="C5" s="229"/>
      <c r="D5" s="230"/>
    </row>
    <row r="6" spans="1:4" ht="22.5" customHeight="1">
      <c r="A6" s="261"/>
      <c r="B6" s="262"/>
      <c r="C6" s="262"/>
      <c r="D6" s="263"/>
    </row>
    <row r="7" spans="1:4" ht="12.75" customHeight="1">
      <c r="A7" s="368" t="s">
        <v>306</v>
      </c>
      <c r="B7" s="369"/>
      <c r="C7" s="369"/>
      <c r="D7" s="370"/>
    </row>
    <row r="8" spans="1:4" ht="12.75" customHeight="1">
      <c r="A8" s="368" t="s">
        <v>307</v>
      </c>
      <c r="B8" s="369"/>
      <c r="C8" s="369"/>
      <c r="D8" s="370"/>
    </row>
    <row r="9" spans="1:4">
      <c r="A9" s="371"/>
      <c r="B9" s="372"/>
      <c r="C9" s="372"/>
      <c r="D9" s="373"/>
    </row>
    <row r="10" spans="1:4" ht="12.75" customHeight="1">
      <c r="A10" s="377" t="s">
        <v>110</v>
      </c>
      <c r="B10" s="378"/>
      <c r="C10" s="221" t="s">
        <v>44</v>
      </c>
      <c r="D10" s="264" t="s">
        <v>111</v>
      </c>
    </row>
    <row r="11" spans="1:4" ht="6" customHeight="1">
      <c r="A11" s="360"/>
      <c r="B11" s="360"/>
      <c r="C11" s="360"/>
      <c r="D11" s="361"/>
    </row>
    <row r="12" spans="1:4" ht="6" customHeight="1">
      <c r="A12" s="379"/>
      <c r="B12" s="380"/>
      <c r="C12" s="380"/>
      <c r="D12" s="381"/>
    </row>
    <row r="13" spans="1:4" ht="36">
      <c r="A13" s="382" t="s">
        <v>308</v>
      </c>
      <c r="B13" s="267" t="s">
        <v>315</v>
      </c>
      <c r="C13" s="221" t="s">
        <v>113</v>
      </c>
      <c r="D13" s="265">
        <v>45</v>
      </c>
    </row>
    <row r="14" spans="1:4" ht="36">
      <c r="A14" s="382"/>
      <c r="B14" s="267" t="s">
        <v>316</v>
      </c>
      <c r="C14" s="221" t="s">
        <v>114</v>
      </c>
      <c r="D14" s="265">
        <v>35</v>
      </c>
    </row>
    <row r="15" spans="1:4" ht="36">
      <c r="A15" s="382"/>
      <c r="B15" s="267" t="s">
        <v>309</v>
      </c>
      <c r="C15" s="221" t="s">
        <v>115</v>
      </c>
      <c r="D15" s="265">
        <v>25</v>
      </c>
    </row>
    <row r="16" spans="1:4" ht="6.75" customHeight="1">
      <c r="A16" s="269"/>
      <c r="B16" s="270"/>
      <c r="C16" s="271"/>
      <c r="D16" s="272"/>
    </row>
    <row r="17" spans="1:4" ht="36">
      <c r="A17" s="266" t="s">
        <v>310</v>
      </c>
      <c r="B17" s="267" t="s">
        <v>311</v>
      </c>
      <c r="C17" s="268" t="s">
        <v>113</v>
      </c>
      <c r="D17" s="265">
        <v>95</v>
      </c>
    </row>
    <row r="18" spans="1:4" ht="36">
      <c r="A18" s="266" t="s">
        <v>310</v>
      </c>
      <c r="B18" s="267" t="s">
        <v>312</v>
      </c>
      <c r="C18" s="268" t="s">
        <v>114</v>
      </c>
      <c r="D18" s="265">
        <v>75</v>
      </c>
    </row>
    <row r="19" spans="1:4" ht="4.5" customHeight="1">
      <c r="A19" s="222"/>
      <c r="B19" s="223"/>
      <c r="C19" s="224"/>
      <c r="D19" s="225"/>
    </row>
    <row r="20" spans="1:4" ht="45" customHeight="1">
      <c r="A20" s="383" t="s">
        <v>313</v>
      </c>
      <c r="B20" s="384"/>
      <c r="C20" s="384"/>
      <c r="D20" s="385"/>
    </row>
    <row r="21" spans="1:4" ht="3.75" customHeight="1"/>
    <row r="22" spans="1:4" ht="65.25" customHeight="1">
      <c r="A22" s="359" t="s">
        <v>370</v>
      </c>
      <c r="B22" s="359"/>
      <c r="C22" s="359"/>
      <c r="D22" s="273">
        <v>0.9</v>
      </c>
    </row>
  </sheetData>
  <mergeCells count="12">
    <mergeCell ref="A1:D1"/>
    <mergeCell ref="A10:B10"/>
    <mergeCell ref="A12:D12"/>
    <mergeCell ref="A13:A15"/>
    <mergeCell ref="A20:D20"/>
    <mergeCell ref="A22:C22"/>
    <mergeCell ref="A11:D11"/>
    <mergeCell ref="A2:D2"/>
    <mergeCell ref="A3:D3"/>
    <mergeCell ref="A7:D7"/>
    <mergeCell ref="A8:D8"/>
    <mergeCell ref="A9:D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I217"/>
  <sheetViews>
    <sheetView showGridLines="0" view="pageBreakPreview" topLeftCell="A195" zoomScaleSheetLayoutView="100" zoomScalePageLayoutView="110" workbookViewId="0">
      <selection activeCell="D203" sqref="D203:D205"/>
    </sheetView>
  </sheetViews>
  <sheetFormatPr baseColWidth="10" defaultColWidth="11.42578125" defaultRowHeight="13.5"/>
  <cols>
    <col min="1" max="1" width="11.42578125" style="33" customWidth="1"/>
    <col min="2" max="2" width="43.42578125" style="33" customWidth="1"/>
    <col min="3" max="3" width="30" style="33" customWidth="1"/>
    <col min="4" max="4" width="29.140625" style="33" customWidth="1"/>
    <col min="5" max="5" width="15.5703125" style="32" customWidth="1"/>
    <col min="6" max="6" width="11.42578125" style="14"/>
    <col min="7" max="7" width="16.42578125" style="14" customWidth="1"/>
    <col min="8" max="16384" width="11.42578125" style="14"/>
  </cols>
  <sheetData>
    <row r="1" spans="1:5">
      <c r="A1" s="51"/>
      <c r="B1" s="51"/>
      <c r="C1" s="51"/>
      <c r="D1" s="51"/>
      <c r="E1" s="117"/>
    </row>
    <row r="2" spans="1:5" ht="24" customHeight="1">
      <c r="A2" s="446" t="s">
        <v>186</v>
      </c>
      <c r="B2" s="447"/>
      <c r="C2" s="447"/>
      <c r="D2" s="447"/>
      <c r="E2" s="448"/>
    </row>
    <row r="3" spans="1:5" ht="19.5" customHeight="1">
      <c r="A3" s="436" t="s">
        <v>223</v>
      </c>
      <c r="B3" s="437"/>
      <c r="C3" s="437"/>
      <c r="D3" s="437"/>
      <c r="E3" s="438"/>
    </row>
    <row r="4" spans="1:5" ht="6" customHeight="1">
      <c r="A4" s="24"/>
      <c r="B4" s="25"/>
      <c r="C4" s="25"/>
      <c r="D4" s="25"/>
      <c r="E4" s="25"/>
    </row>
    <row r="5" spans="1:5" ht="21" customHeight="1">
      <c r="A5" s="419" t="s">
        <v>61</v>
      </c>
      <c r="B5" s="420"/>
      <c r="C5" s="420"/>
      <c r="D5" s="420"/>
      <c r="E5" s="421"/>
    </row>
    <row r="6" spans="1:5" ht="15.75" customHeight="1">
      <c r="A6" s="403" t="s">
        <v>208</v>
      </c>
      <c r="B6" s="405" t="s">
        <v>62</v>
      </c>
      <c r="C6" s="419" t="s">
        <v>162</v>
      </c>
      <c r="D6" s="420"/>
      <c r="E6" s="421"/>
    </row>
    <row r="7" spans="1:5" ht="26.25" customHeight="1">
      <c r="A7" s="404"/>
      <c r="B7" s="406"/>
      <c r="C7" s="160" t="s">
        <v>63</v>
      </c>
      <c r="D7" s="160" t="s">
        <v>64</v>
      </c>
      <c r="E7" s="163" t="s">
        <v>213</v>
      </c>
    </row>
    <row r="8" spans="1:5" ht="34.5" customHeight="1">
      <c r="A8" s="95" t="s">
        <v>187</v>
      </c>
      <c r="B8" s="26" t="s">
        <v>187</v>
      </c>
      <c r="C8" s="29" t="s">
        <v>66</v>
      </c>
      <c r="D8" s="26" t="s">
        <v>67</v>
      </c>
      <c r="E8" s="60">
        <v>106.20479112087904</v>
      </c>
    </row>
    <row r="9" spans="1:5" ht="0.75" customHeight="1">
      <c r="A9" s="25"/>
      <c r="B9" s="30"/>
      <c r="C9" s="31"/>
      <c r="D9" s="31"/>
      <c r="E9" s="122">
        <v>89.82</v>
      </c>
    </row>
    <row r="10" spans="1:5" ht="3" hidden="1" customHeight="1">
      <c r="A10" s="25"/>
      <c r="B10" s="30"/>
      <c r="C10" s="31"/>
      <c r="D10" s="31"/>
      <c r="E10" s="31"/>
    </row>
    <row r="11" spans="1:5" ht="12.75" customHeight="1">
      <c r="A11" s="32"/>
    </row>
    <row r="12" spans="1:5">
      <c r="A12" s="403" t="s">
        <v>208</v>
      </c>
      <c r="B12" s="405" t="s">
        <v>62</v>
      </c>
      <c r="C12" s="419" t="s">
        <v>163</v>
      </c>
      <c r="D12" s="469"/>
      <c r="E12" s="470"/>
    </row>
    <row r="13" spans="1:5" ht="25.5">
      <c r="A13" s="404"/>
      <c r="B13" s="406"/>
      <c r="C13" s="160" t="s">
        <v>63</v>
      </c>
      <c r="D13" s="160" t="s">
        <v>64</v>
      </c>
      <c r="E13" s="163" t="s">
        <v>213</v>
      </c>
    </row>
    <row r="14" spans="1:5" ht="15.75" customHeight="1">
      <c r="A14" s="395">
        <v>1</v>
      </c>
      <c r="B14" s="386" t="s">
        <v>231</v>
      </c>
      <c r="C14" s="397" t="s">
        <v>67</v>
      </c>
      <c r="D14" s="397" t="s">
        <v>68</v>
      </c>
      <c r="E14" s="400">
        <v>158.55000000000001</v>
      </c>
    </row>
    <row r="15" spans="1:5" ht="15.75" customHeight="1">
      <c r="A15" s="396"/>
      <c r="B15" s="387"/>
      <c r="C15" s="399"/>
      <c r="D15" s="399"/>
      <c r="E15" s="450"/>
    </row>
    <row r="16" spans="1:5" ht="15.75" customHeight="1">
      <c r="A16" s="467">
        <v>2</v>
      </c>
      <c r="B16" s="34" t="s">
        <v>234</v>
      </c>
      <c r="C16" s="397" t="s">
        <v>68</v>
      </c>
      <c r="D16" s="397" t="s">
        <v>69</v>
      </c>
      <c r="E16" s="400">
        <v>143.21</v>
      </c>
    </row>
    <row r="17" spans="1:5" ht="15.75" customHeight="1">
      <c r="A17" s="468"/>
      <c r="B17" s="35"/>
      <c r="C17" s="399"/>
      <c r="D17" s="399"/>
      <c r="E17" s="402"/>
    </row>
    <row r="18" spans="1:5" ht="23.25" customHeight="1">
      <c r="A18" s="395">
        <v>3</v>
      </c>
      <c r="B18" s="205" t="s">
        <v>242</v>
      </c>
      <c r="C18" s="397" t="s">
        <v>69</v>
      </c>
      <c r="D18" s="397" t="s">
        <v>70</v>
      </c>
      <c r="E18" s="400">
        <v>132.37</v>
      </c>
    </row>
    <row r="19" spans="1:5" ht="21" customHeight="1">
      <c r="A19" s="396"/>
      <c r="B19" s="204" t="s">
        <v>243</v>
      </c>
      <c r="C19" s="399"/>
      <c r="D19" s="399"/>
      <c r="E19" s="402"/>
    </row>
    <row r="20" spans="1:5" ht="12.75" customHeight="1">
      <c r="A20" s="395">
        <v>4</v>
      </c>
      <c r="B20" s="36" t="s">
        <v>232</v>
      </c>
      <c r="C20" s="397" t="s">
        <v>70</v>
      </c>
      <c r="D20" s="397" t="s">
        <v>71</v>
      </c>
      <c r="E20" s="400">
        <v>123.7</v>
      </c>
    </row>
    <row r="21" spans="1:5" ht="12.75" customHeight="1">
      <c r="A21" s="396"/>
      <c r="B21" s="35"/>
      <c r="C21" s="399"/>
      <c r="D21" s="399"/>
      <c r="E21" s="402"/>
    </row>
    <row r="22" spans="1:5" ht="12.75" customHeight="1">
      <c r="A22" s="395">
        <v>5</v>
      </c>
      <c r="B22" s="36" t="s">
        <v>233</v>
      </c>
      <c r="C22" s="397" t="s">
        <v>71</v>
      </c>
      <c r="D22" s="397" t="s">
        <v>235</v>
      </c>
      <c r="E22" s="430">
        <v>110.7</v>
      </c>
    </row>
    <row r="23" spans="1:5" ht="12.75" customHeight="1">
      <c r="A23" s="396"/>
      <c r="B23" s="35"/>
      <c r="C23" s="398"/>
      <c r="D23" s="398"/>
      <c r="E23" s="466"/>
    </row>
    <row r="24" spans="1:5" ht="15.75" customHeight="1">
      <c r="A24" s="28">
        <v>6</v>
      </c>
      <c r="B24" s="203">
        <v>623624</v>
      </c>
      <c r="C24" s="399"/>
      <c r="D24" s="399"/>
      <c r="E24" s="431"/>
    </row>
    <row r="25" spans="1:5" ht="15.75" customHeight="1">
      <c r="A25" s="30"/>
      <c r="B25" s="30"/>
      <c r="C25" s="37"/>
      <c r="D25" s="37"/>
      <c r="E25" s="38"/>
    </row>
    <row r="26" spans="1:5" ht="15.75" customHeight="1">
      <c r="A26" s="403" t="s">
        <v>208</v>
      </c>
      <c r="B26" s="405" t="s">
        <v>62</v>
      </c>
      <c r="C26" s="419" t="s">
        <v>164</v>
      </c>
      <c r="D26" s="420"/>
      <c r="E26" s="421"/>
    </row>
    <row r="27" spans="1:5" ht="33" customHeight="1">
      <c r="A27" s="404"/>
      <c r="B27" s="406"/>
      <c r="C27" s="160" t="s">
        <v>63</v>
      </c>
      <c r="D27" s="160" t="s">
        <v>64</v>
      </c>
      <c r="E27" s="163" t="s">
        <v>213</v>
      </c>
    </row>
    <row r="28" spans="1:5" ht="15.75" customHeight="1">
      <c r="A28" s="28">
        <v>1</v>
      </c>
      <c r="B28" s="39" t="s">
        <v>236</v>
      </c>
      <c r="C28" s="40" t="s">
        <v>166</v>
      </c>
      <c r="D28" s="41" t="s">
        <v>72</v>
      </c>
      <c r="E28" s="42">
        <v>123.08</v>
      </c>
    </row>
    <row r="29" spans="1:5" ht="15.75" customHeight="1">
      <c r="A29" s="30"/>
      <c r="B29" s="30"/>
      <c r="C29" s="37"/>
      <c r="D29" s="37"/>
      <c r="E29" s="38"/>
    </row>
    <row r="30" spans="1:5" ht="15.75" customHeight="1">
      <c r="A30" s="403" t="s">
        <v>208</v>
      </c>
      <c r="B30" s="405" t="s">
        <v>62</v>
      </c>
      <c r="C30" s="419" t="s">
        <v>165</v>
      </c>
      <c r="D30" s="420"/>
      <c r="E30" s="421"/>
    </row>
    <row r="31" spans="1:5" ht="26.25" customHeight="1">
      <c r="A31" s="404"/>
      <c r="B31" s="406"/>
      <c r="C31" s="160" t="s">
        <v>63</v>
      </c>
      <c r="D31" s="160" t="s">
        <v>64</v>
      </c>
      <c r="E31" s="163" t="s">
        <v>213</v>
      </c>
    </row>
    <row r="32" spans="1:5" ht="12.75" customHeight="1">
      <c r="A32" s="395">
        <v>1</v>
      </c>
      <c r="B32" s="386" t="s">
        <v>241</v>
      </c>
      <c r="C32" s="397" t="s">
        <v>163</v>
      </c>
      <c r="D32" s="397" t="s">
        <v>230</v>
      </c>
      <c r="E32" s="463">
        <v>140.58000000000001</v>
      </c>
    </row>
    <row r="33" spans="1:5" ht="12.75" customHeight="1">
      <c r="A33" s="462"/>
      <c r="B33" s="394"/>
      <c r="C33" s="398"/>
      <c r="D33" s="398"/>
      <c r="E33" s="464"/>
    </row>
    <row r="34" spans="1:5" ht="12.75" customHeight="1">
      <c r="A34" s="396"/>
      <c r="B34" s="387"/>
      <c r="C34" s="399"/>
      <c r="D34" s="399"/>
      <c r="E34" s="465"/>
    </row>
    <row r="35" spans="1:5" ht="12.75" customHeight="1">
      <c r="A35" s="46"/>
      <c r="B35" s="44"/>
      <c r="C35" s="47"/>
      <c r="D35" s="48"/>
      <c r="E35" s="49"/>
    </row>
    <row r="36" spans="1:5" ht="15.75" customHeight="1">
      <c r="A36" s="403" t="s">
        <v>208</v>
      </c>
      <c r="B36" s="405" t="s">
        <v>62</v>
      </c>
      <c r="C36" s="419" t="s">
        <v>73</v>
      </c>
      <c r="D36" s="420"/>
      <c r="E36" s="421"/>
    </row>
    <row r="37" spans="1:5" ht="27" customHeight="1">
      <c r="A37" s="404"/>
      <c r="B37" s="406"/>
      <c r="C37" s="160" t="s">
        <v>63</v>
      </c>
      <c r="D37" s="160" t="s">
        <v>64</v>
      </c>
      <c r="E37" s="163" t="s">
        <v>213</v>
      </c>
    </row>
    <row r="38" spans="1:5" ht="12.75" customHeight="1">
      <c r="A38" s="395">
        <v>1</v>
      </c>
      <c r="B38" s="417" t="s">
        <v>237</v>
      </c>
      <c r="C38" s="397" t="s">
        <v>238</v>
      </c>
      <c r="D38" s="397" t="s">
        <v>72</v>
      </c>
      <c r="E38" s="400">
        <v>149.55000000000001</v>
      </c>
    </row>
    <row r="39" spans="1:5" ht="12.75" customHeight="1">
      <c r="A39" s="396"/>
      <c r="B39" s="418"/>
      <c r="C39" s="399"/>
      <c r="D39" s="399"/>
      <c r="E39" s="399"/>
    </row>
    <row r="40" spans="1:5" ht="12.75" customHeight="1">
      <c r="A40" s="32"/>
    </row>
    <row r="41" spans="1:5" ht="15.75" customHeight="1">
      <c r="A41" s="403" t="s">
        <v>208</v>
      </c>
      <c r="B41" s="405" t="s">
        <v>62</v>
      </c>
      <c r="C41" s="419" t="s">
        <v>74</v>
      </c>
      <c r="D41" s="420"/>
      <c r="E41" s="421"/>
    </row>
    <row r="42" spans="1:5" ht="26.25" customHeight="1">
      <c r="A42" s="404"/>
      <c r="B42" s="406"/>
      <c r="C42" s="160" t="s">
        <v>63</v>
      </c>
      <c r="D42" s="160" t="s">
        <v>64</v>
      </c>
      <c r="E42" s="163" t="s">
        <v>213</v>
      </c>
    </row>
    <row r="43" spans="1:5" ht="12.75" customHeight="1">
      <c r="A43" s="395">
        <v>1</v>
      </c>
      <c r="B43" s="388" t="s">
        <v>239</v>
      </c>
      <c r="C43" s="397" t="s">
        <v>163</v>
      </c>
      <c r="D43" s="397" t="s">
        <v>75</v>
      </c>
      <c r="E43" s="400">
        <v>149.55000000000001</v>
      </c>
    </row>
    <row r="44" spans="1:5" ht="12.75" customHeight="1">
      <c r="A44" s="422"/>
      <c r="B44" s="390"/>
      <c r="C44" s="422"/>
      <c r="D44" s="422"/>
      <c r="E44" s="422"/>
    </row>
    <row r="45" spans="1:5" ht="12.75" customHeight="1">
      <c r="A45" s="432"/>
      <c r="B45" s="432"/>
      <c r="C45" s="432"/>
      <c r="D45" s="432"/>
      <c r="E45" s="432"/>
    </row>
    <row r="46" spans="1:5" ht="16.5" customHeight="1">
      <c r="A46" s="403" t="s">
        <v>208</v>
      </c>
      <c r="B46" s="405" t="s">
        <v>62</v>
      </c>
      <c r="C46" s="419" t="s">
        <v>76</v>
      </c>
      <c r="D46" s="420"/>
      <c r="E46" s="421"/>
    </row>
    <row r="47" spans="1:5" ht="27" customHeight="1">
      <c r="A47" s="404"/>
      <c r="B47" s="406"/>
      <c r="C47" s="160" t="s">
        <v>63</v>
      </c>
      <c r="D47" s="160" t="s">
        <v>64</v>
      </c>
      <c r="E47" s="163" t="s">
        <v>213</v>
      </c>
    </row>
    <row r="48" spans="1:5" ht="12.75" customHeight="1">
      <c r="A48" s="395">
        <v>1</v>
      </c>
      <c r="B48" s="43"/>
      <c r="C48" s="397" t="s">
        <v>163</v>
      </c>
      <c r="D48" s="397" t="s">
        <v>75</v>
      </c>
      <c r="E48" s="400">
        <v>149.55000000000001</v>
      </c>
    </row>
    <row r="49" spans="1:5" ht="12.75" customHeight="1">
      <c r="A49" s="433"/>
      <c r="B49" s="50" t="s">
        <v>240</v>
      </c>
      <c r="C49" s="433"/>
      <c r="D49" s="434"/>
      <c r="E49" s="433"/>
    </row>
    <row r="50" spans="1:5" ht="12.75" customHeight="1">
      <c r="A50" s="422"/>
      <c r="B50" s="35"/>
      <c r="C50" s="422"/>
      <c r="D50" s="435"/>
      <c r="E50" s="422"/>
    </row>
    <row r="51" spans="1:5" ht="12.75" customHeight="1">
      <c r="A51" s="25"/>
      <c r="B51" s="25"/>
      <c r="C51" s="25"/>
      <c r="D51" s="51"/>
      <c r="E51" s="117"/>
    </row>
    <row r="52" spans="1:5" ht="15.75" hidden="1" customHeight="1">
      <c r="A52" s="51"/>
      <c r="B52" s="51"/>
      <c r="C52" s="51"/>
      <c r="D52" s="51"/>
      <c r="E52" s="117"/>
    </row>
    <row r="53" spans="1:5" hidden="1">
      <c r="A53" s="51"/>
      <c r="B53" s="51"/>
      <c r="C53" s="51"/>
      <c r="D53" s="51"/>
      <c r="E53" s="117"/>
    </row>
    <row r="54" spans="1:5">
      <c r="A54" s="51"/>
      <c r="B54" s="51"/>
      <c r="C54" s="51"/>
      <c r="D54" s="51"/>
      <c r="E54" s="117"/>
    </row>
    <row r="55" spans="1:5" ht="24" customHeight="1">
      <c r="A55" s="446" t="s">
        <v>186</v>
      </c>
      <c r="B55" s="447"/>
      <c r="C55" s="447"/>
      <c r="D55" s="447"/>
      <c r="E55" s="448"/>
    </row>
    <row r="56" spans="1:5" ht="19.5" customHeight="1">
      <c r="A56" s="436" t="s">
        <v>223</v>
      </c>
      <c r="B56" s="437"/>
      <c r="C56" s="437"/>
      <c r="D56" s="437"/>
      <c r="E56" s="438"/>
    </row>
    <row r="57" spans="1:5" ht="6" customHeight="1">
      <c r="A57" s="51"/>
      <c r="B57" s="51"/>
      <c r="C57" s="51"/>
      <c r="D57" s="51"/>
      <c r="E57" s="30"/>
    </row>
    <row r="58" spans="1:5" ht="14.25" customHeight="1">
      <c r="A58" s="419" t="s">
        <v>61</v>
      </c>
      <c r="B58" s="420"/>
      <c r="C58" s="420"/>
      <c r="D58" s="420"/>
      <c r="E58" s="421"/>
    </row>
    <row r="59" spans="1:5" ht="14.25" customHeight="1">
      <c r="A59" s="423" t="s">
        <v>245</v>
      </c>
      <c r="B59" s="405" t="s">
        <v>62</v>
      </c>
      <c r="C59" s="425" t="s">
        <v>77</v>
      </c>
      <c r="D59" s="426"/>
      <c r="E59" s="427"/>
    </row>
    <row r="60" spans="1:5" ht="29.25" customHeight="1">
      <c r="A60" s="424"/>
      <c r="B60" s="406"/>
      <c r="C60" s="207" t="s">
        <v>63</v>
      </c>
      <c r="D60" s="207" t="s">
        <v>64</v>
      </c>
      <c r="E60" s="163" t="s">
        <v>213</v>
      </c>
    </row>
    <row r="61" spans="1:5" ht="14.25" customHeight="1">
      <c r="A61" s="388" t="s">
        <v>246</v>
      </c>
      <c r="B61" s="391" t="s">
        <v>244</v>
      </c>
      <c r="C61" s="386" t="s">
        <v>78</v>
      </c>
      <c r="D61" s="386" t="s">
        <v>79</v>
      </c>
      <c r="E61" s="439">
        <v>97.230237963369902</v>
      </c>
    </row>
    <row r="62" spans="1:5" ht="14.25" customHeight="1">
      <c r="A62" s="389"/>
      <c r="B62" s="392"/>
      <c r="C62" s="394"/>
      <c r="D62" s="394"/>
      <c r="E62" s="394"/>
    </row>
    <row r="63" spans="1:5" ht="14.25" customHeight="1">
      <c r="A63" s="389"/>
      <c r="B63" s="392"/>
      <c r="C63" s="394"/>
      <c r="D63" s="394"/>
      <c r="E63" s="394"/>
    </row>
    <row r="64" spans="1:5" ht="14.25" customHeight="1">
      <c r="A64" s="389"/>
      <c r="B64" s="392"/>
      <c r="C64" s="394"/>
      <c r="D64" s="394"/>
      <c r="E64" s="394"/>
    </row>
    <row r="65" spans="1:5" ht="14.25" customHeight="1">
      <c r="A65" s="389"/>
      <c r="B65" s="392"/>
      <c r="C65" s="394"/>
      <c r="D65" s="394"/>
      <c r="E65" s="394"/>
    </row>
    <row r="66" spans="1:5" ht="14.25" customHeight="1">
      <c r="A66" s="389"/>
      <c r="B66" s="392"/>
      <c r="C66" s="394"/>
      <c r="D66" s="394"/>
      <c r="E66" s="394"/>
    </row>
    <row r="67" spans="1:5" ht="14.25" customHeight="1">
      <c r="A67" s="390"/>
      <c r="B67" s="393"/>
      <c r="C67" s="387"/>
      <c r="D67" s="387"/>
      <c r="E67" s="387"/>
    </row>
    <row r="68" spans="1:5" ht="14.25" customHeight="1">
      <c r="A68" s="206"/>
      <c r="B68" s="206"/>
      <c r="C68" s="206"/>
      <c r="D68" s="206"/>
      <c r="E68" s="206"/>
    </row>
    <row r="69" spans="1:5" ht="16.5" customHeight="1">
      <c r="A69" s="51"/>
      <c r="B69" s="51"/>
      <c r="C69" s="51"/>
      <c r="D69" s="51"/>
      <c r="E69" s="30"/>
    </row>
    <row r="70" spans="1:5" ht="12.75">
      <c r="A70" s="403" t="s">
        <v>208</v>
      </c>
      <c r="B70" s="405" t="s">
        <v>62</v>
      </c>
      <c r="C70" s="414" t="s">
        <v>166</v>
      </c>
      <c r="D70" s="415"/>
      <c r="E70" s="416"/>
    </row>
    <row r="71" spans="1:5" ht="25.5">
      <c r="A71" s="404"/>
      <c r="B71" s="406"/>
      <c r="C71" s="160" t="s">
        <v>63</v>
      </c>
      <c r="D71" s="160" t="s">
        <v>64</v>
      </c>
      <c r="E71" s="163" t="s">
        <v>213</v>
      </c>
    </row>
    <row r="72" spans="1:5" ht="15.75" customHeight="1">
      <c r="A72" s="28">
        <v>1</v>
      </c>
      <c r="B72" s="197" t="s">
        <v>252</v>
      </c>
      <c r="C72" s="28" t="s">
        <v>80</v>
      </c>
      <c r="D72" s="28" t="s">
        <v>81</v>
      </c>
      <c r="E72" s="42">
        <v>119.21</v>
      </c>
    </row>
    <row r="73" spans="1:5" ht="15.75" customHeight="1">
      <c r="A73" s="395">
        <v>1</v>
      </c>
      <c r="B73" s="395" t="s">
        <v>251</v>
      </c>
      <c r="C73" s="397" t="s">
        <v>81</v>
      </c>
      <c r="D73" s="397" t="s">
        <v>167</v>
      </c>
      <c r="E73" s="400">
        <v>163.03</v>
      </c>
    </row>
    <row r="74" spans="1:5" ht="12.75" customHeight="1">
      <c r="A74" s="396"/>
      <c r="B74" s="396"/>
      <c r="C74" s="398"/>
      <c r="D74" s="398"/>
      <c r="E74" s="398"/>
    </row>
    <row r="75" spans="1:5" ht="12.75" customHeight="1">
      <c r="A75" s="26">
        <v>2</v>
      </c>
      <c r="B75" s="118" t="s">
        <v>250</v>
      </c>
      <c r="C75" s="399"/>
      <c r="D75" s="399"/>
      <c r="E75" s="399"/>
    </row>
    <row r="76" spans="1:5" ht="12.75" customHeight="1">
      <c r="A76" s="26">
        <v>2</v>
      </c>
      <c r="B76" s="28" t="s">
        <v>247</v>
      </c>
      <c r="C76" s="397" t="s">
        <v>167</v>
      </c>
      <c r="D76" s="397" t="s">
        <v>82</v>
      </c>
      <c r="E76" s="400">
        <v>123.4</v>
      </c>
    </row>
    <row r="77" spans="1:5" ht="15.75" customHeight="1">
      <c r="A77" s="395">
        <v>3</v>
      </c>
      <c r="B77" s="43" t="s">
        <v>248</v>
      </c>
      <c r="C77" s="398"/>
      <c r="D77" s="398"/>
      <c r="E77" s="398"/>
    </row>
    <row r="78" spans="1:5" ht="15.75" customHeight="1">
      <c r="A78" s="396"/>
      <c r="B78" s="35"/>
      <c r="C78" s="399"/>
      <c r="D78" s="399"/>
      <c r="E78" s="399"/>
    </row>
    <row r="79" spans="1:5" ht="15.75" customHeight="1">
      <c r="A79" s="432"/>
      <c r="B79" s="432"/>
      <c r="C79" s="432"/>
      <c r="D79" s="432"/>
      <c r="E79" s="432"/>
    </row>
    <row r="80" spans="1:5" ht="12.75">
      <c r="A80" s="403" t="s">
        <v>208</v>
      </c>
      <c r="B80" s="405" t="s">
        <v>62</v>
      </c>
      <c r="C80" s="414" t="s">
        <v>83</v>
      </c>
      <c r="D80" s="415"/>
      <c r="E80" s="416"/>
    </row>
    <row r="81" spans="1:5" ht="25.5">
      <c r="A81" s="404"/>
      <c r="B81" s="406"/>
      <c r="C81" s="160" t="s">
        <v>63</v>
      </c>
      <c r="D81" s="160" t="s">
        <v>64</v>
      </c>
      <c r="E81" s="163" t="s">
        <v>213</v>
      </c>
    </row>
    <row r="82" spans="1:5" ht="15.75" customHeight="1">
      <c r="A82" s="28">
        <v>1</v>
      </c>
      <c r="B82" s="120" t="s">
        <v>249</v>
      </c>
      <c r="C82" s="397" t="s">
        <v>81</v>
      </c>
      <c r="D82" s="397" t="s">
        <v>78</v>
      </c>
      <c r="E82" s="400">
        <v>149.55000000000001</v>
      </c>
    </row>
    <row r="83" spans="1:5" ht="15.75" customHeight="1">
      <c r="A83" s="28">
        <v>2</v>
      </c>
      <c r="B83" s="120" t="s">
        <v>253</v>
      </c>
      <c r="C83" s="399"/>
      <c r="D83" s="399"/>
      <c r="E83" s="399"/>
    </row>
    <row r="84" spans="1:5" ht="15.75" customHeight="1">
      <c r="A84" s="432"/>
      <c r="B84" s="432"/>
      <c r="C84" s="432"/>
      <c r="D84" s="432"/>
      <c r="E84" s="432"/>
    </row>
    <row r="85" spans="1:5" ht="15.75" customHeight="1">
      <c r="A85" s="403" t="s">
        <v>208</v>
      </c>
      <c r="B85" s="405" t="s">
        <v>62</v>
      </c>
      <c r="C85" s="461" t="s">
        <v>72</v>
      </c>
      <c r="D85" s="461"/>
      <c r="E85" s="461"/>
    </row>
    <row r="86" spans="1:5" ht="25.5">
      <c r="A86" s="404"/>
      <c r="B86" s="406"/>
      <c r="C86" s="160" t="s">
        <v>63</v>
      </c>
      <c r="D86" s="160" t="s">
        <v>64</v>
      </c>
      <c r="E86" s="163" t="s">
        <v>213</v>
      </c>
    </row>
    <row r="87" spans="1:5" ht="12.75" customHeight="1">
      <c r="A87" s="28">
        <v>1</v>
      </c>
      <c r="B87" s="118" t="s">
        <v>254</v>
      </c>
      <c r="C87" s="397" t="s">
        <v>84</v>
      </c>
      <c r="D87" s="397" t="s">
        <v>78</v>
      </c>
      <c r="E87" s="400">
        <v>99.51</v>
      </c>
    </row>
    <row r="88" spans="1:5" ht="12.75" customHeight="1">
      <c r="A88" s="28">
        <v>2</v>
      </c>
      <c r="B88" s="118" t="s">
        <v>255</v>
      </c>
      <c r="C88" s="399"/>
      <c r="D88" s="399"/>
      <c r="E88" s="399"/>
    </row>
    <row r="89" spans="1:5" ht="15.75" customHeight="1">
      <c r="A89" s="432"/>
      <c r="B89" s="432"/>
      <c r="C89" s="432"/>
      <c r="D89" s="432"/>
      <c r="E89" s="432"/>
    </row>
    <row r="90" spans="1:5" ht="15.75" customHeight="1">
      <c r="A90" s="403" t="s">
        <v>208</v>
      </c>
      <c r="B90" s="405" t="s">
        <v>62</v>
      </c>
      <c r="C90" s="414" t="s">
        <v>85</v>
      </c>
      <c r="D90" s="415"/>
      <c r="E90" s="416"/>
    </row>
    <row r="91" spans="1:5" ht="27" customHeight="1">
      <c r="A91" s="404"/>
      <c r="B91" s="406"/>
      <c r="C91" s="160" t="s">
        <v>63</v>
      </c>
      <c r="D91" s="160" t="s">
        <v>64</v>
      </c>
      <c r="E91" s="163" t="s">
        <v>213</v>
      </c>
    </row>
    <row r="92" spans="1:5" ht="15.75" customHeight="1">
      <c r="A92" s="28">
        <v>2</v>
      </c>
      <c r="B92" s="208" t="s">
        <v>256</v>
      </c>
      <c r="C92" s="397" t="s">
        <v>68</v>
      </c>
      <c r="D92" s="397" t="s">
        <v>82</v>
      </c>
      <c r="E92" s="400">
        <v>83.76</v>
      </c>
    </row>
    <row r="93" spans="1:5" ht="15.75" customHeight="1">
      <c r="A93" s="28">
        <v>3</v>
      </c>
      <c r="B93" s="208" t="s">
        <v>259</v>
      </c>
      <c r="C93" s="398"/>
      <c r="D93" s="398"/>
      <c r="E93" s="398"/>
    </row>
    <row r="94" spans="1:5" ht="15.75" customHeight="1">
      <c r="A94" s="28">
        <v>12</v>
      </c>
      <c r="B94" s="208" t="s">
        <v>257</v>
      </c>
      <c r="C94" s="398"/>
      <c r="D94" s="398"/>
      <c r="E94" s="398"/>
    </row>
    <row r="95" spans="1:5" ht="15.75" customHeight="1">
      <c r="A95" s="28">
        <v>13</v>
      </c>
      <c r="B95" s="208" t="s">
        <v>258</v>
      </c>
      <c r="C95" s="399"/>
      <c r="D95" s="399"/>
      <c r="E95" s="399"/>
    </row>
    <row r="96" spans="1:5" ht="15.75" customHeight="1">
      <c r="A96" s="432"/>
      <c r="B96" s="432"/>
      <c r="C96" s="432"/>
      <c r="D96" s="432"/>
      <c r="E96" s="432"/>
    </row>
    <row r="97" spans="1:5" ht="15.75" customHeight="1">
      <c r="A97" s="403" t="s">
        <v>208</v>
      </c>
      <c r="B97" s="405" t="s">
        <v>62</v>
      </c>
      <c r="C97" s="414" t="s">
        <v>86</v>
      </c>
      <c r="D97" s="415"/>
      <c r="E97" s="416"/>
    </row>
    <row r="98" spans="1:5" ht="27.75" customHeight="1">
      <c r="A98" s="404"/>
      <c r="B98" s="406"/>
      <c r="C98" s="160" t="s">
        <v>63</v>
      </c>
      <c r="D98" s="160" t="s">
        <v>64</v>
      </c>
      <c r="E98" s="163" t="s">
        <v>213</v>
      </c>
    </row>
    <row r="99" spans="1:5" ht="15.75" customHeight="1">
      <c r="A99" s="395">
        <v>13</v>
      </c>
      <c r="B99" s="36" t="s">
        <v>261</v>
      </c>
      <c r="C99" s="397" t="s">
        <v>85</v>
      </c>
      <c r="D99" s="397" t="s">
        <v>87</v>
      </c>
      <c r="E99" s="400">
        <v>86.25</v>
      </c>
    </row>
    <row r="100" spans="1:5" ht="15.75" customHeight="1">
      <c r="A100" s="396"/>
      <c r="B100" s="209" t="s">
        <v>260</v>
      </c>
      <c r="C100" s="398"/>
      <c r="D100" s="398"/>
      <c r="E100" s="401"/>
    </row>
    <row r="101" spans="1:5" ht="12.75" customHeight="1">
      <c r="A101" s="395">
        <v>10</v>
      </c>
      <c r="B101" s="196" t="s">
        <v>262</v>
      </c>
      <c r="C101" s="398"/>
      <c r="D101" s="398"/>
      <c r="E101" s="401"/>
    </row>
    <row r="102" spans="1:5" ht="13.5" customHeight="1">
      <c r="A102" s="396"/>
      <c r="B102" s="194" t="s">
        <v>263</v>
      </c>
      <c r="C102" s="399"/>
      <c r="D102" s="399"/>
      <c r="E102" s="402"/>
    </row>
    <row r="103" spans="1:5" ht="13.5" customHeight="1">
      <c r="A103" s="53"/>
      <c r="B103" s="53"/>
      <c r="C103" s="37"/>
      <c r="D103" s="37"/>
      <c r="E103" s="54"/>
    </row>
    <row r="104" spans="1:5" ht="12" customHeight="1">
      <c r="A104" s="53"/>
      <c r="B104" s="53"/>
      <c r="C104" s="37"/>
      <c r="D104" s="37"/>
      <c r="E104" s="54"/>
    </row>
    <row r="105" spans="1:5" ht="17.25" customHeight="1">
      <c r="A105" s="446" t="s">
        <v>186</v>
      </c>
      <c r="B105" s="447"/>
      <c r="C105" s="447"/>
      <c r="D105" s="447"/>
      <c r="E105" s="448"/>
    </row>
    <row r="106" spans="1:5" ht="19.5" customHeight="1">
      <c r="A106" s="436" t="s">
        <v>223</v>
      </c>
      <c r="B106" s="437"/>
      <c r="C106" s="437"/>
      <c r="D106" s="437"/>
      <c r="E106" s="438"/>
    </row>
    <row r="107" spans="1:5" ht="6" customHeight="1">
      <c r="A107" s="51"/>
      <c r="B107" s="51"/>
      <c r="C107" s="51"/>
      <c r="D107" s="51"/>
      <c r="E107" s="30"/>
    </row>
    <row r="108" spans="1:5" ht="15.75" customHeight="1">
      <c r="A108" s="419" t="s">
        <v>61</v>
      </c>
      <c r="B108" s="420"/>
      <c r="C108" s="420"/>
      <c r="D108" s="420"/>
      <c r="E108" s="421"/>
    </row>
    <row r="109" spans="1:5" ht="15.75" customHeight="1">
      <c r="A109" s="403" t="s">
        <v>208</v>
      </c>
      <c r="B109" s="405" t="s">
        <v>62</v>
      </c>
      <c r="C109" s="407" t="s">
        <v>88</v>
      </c>
      <c r="D109" s="408"/>
      <c r="E109" s="409"/>
    </row>
    <row r="110" spans="1:5" ht="25.5" customHeight="1">
      <c r="A110" s="404"/>
      <c r="B110" s="406"/>
      <c r="C110" s="160" t="s">
        <v>63</v>
      </c>
      <c r="D110" s="160" t="s">
        <v>64</v>
      </c>
      <c r="E110" s="163" t="s">
        <v>213</v>
      </c>
    </row>
    <row r="111" spans="1:5" ht="13.5" customHeight="1">
      <c r="A111" s="55">
        <v>1</v>
      </c>
      <c r="B111" s="120" t="s">
        <v>265</v>
      </c>
      <c r="C111" s="410" t="s">
        <v>166</v>
      </c>
      <c r="D111" s="410" t="s">
        <v>89</v>
      </c>
      <c r="E111" s="412">
        <v>141.36000000000001</v>
      </c>
    </row>
    <row r="112" spans="1:5" ht="15.75" customHeight="1">
      <c r="A112" s="56">
        <v>2</v>
      </c>
      <c r="B112" s="50" t="s">
        <v>266</v>
      </c>
      <c r="C112" s="411"/>
      <c r="D112" s="411"/>
      <c r="E112" s="413"/>
    </row>
    <row r="113" spans="1:5" ht="12.75" customHeight="1">
      <c r="A113" s="417">
        <v>12</v>
      </c>
      <c r="B113" s="36" t="s">
        <v>267</v>
      </c>
      <c r="C113" s="410" t="s">
        <v>89</v>
      </c>
      <c r="D113" s="410" t="s">
        <v>90</v>
      </c>
      <c r="E113" s="412">
        <v>86.25</v>
      </c>
    </row>
    <row r="114" spans="1:5" ht="15.75" customHeight="1">
      <c r="A114" s="418"/>
      <c r="B114" s="50"/>
      <c r="C114" s="411"/>
      <c r="D114" s="411"/>
      <c r="E114" s="413"/>
    </row>
    <row r="115" spans="1:5" ht="12.75" customHeight="1">
      <c r="A115" s="199">
        <v>12</v>
      </c>
      <c r="B115" s="195" t="s">
        <v>268</v>
      </c>
      <c r="C115" s="451" t="s">
        <v>90</v>
      </c>
      <c r="D115" s="410" t="s">
        <v>264</v>
      </c>
      <c r="E115" s="455">
        <v>77.569999999999993</v>
      </c>
    </row>
    <row r="116" spans="1:5" ht="12.75" customHeight="1">
      <c r="A116" s="458">
        <v>11</v>
      </c>
      <c r="B116" s="36" t="s">
        <v>227</v>
      </c>
      <c r="C116" s="452"/>
      <c r="D116" s="454"/>
      <c r="E116" s="456"/>
    </row>
    <row r="117" spans="1:5" ht="15.75" customHeight="1">
      <c r="A117" s="459"/>
      <c r="B117" s="50" t="s">
        <v>303</v>
      </c>
      <c r="C117" s="452"/>
      <c r="D117" s="454"/>
      <c r="E117" s="456"/>
    </row>
    <row r="118" spans="1:5" ht="12.75" customHeight="1">
      <c r="A118" s="459"/>
      <c r="B118" s="50" t="s">
        <v>305</v>
      </c>
      <c r="C118" s="452"/>
      <c r="D118" s="454"/>
      <c r="E118" s="456"/>
    </row>
    <row r="119" spans="1:5" ht="15.75" customHeight="1">
      <c r="A119" s="459"/>
      <c r="B119" s="50" t="s">
        <v>304</v>
      </c>
      <c r="C119" s="452"/>
      <c r="D119" s="454"/>
      <c r="E119" s="456"/>
    </row>
    <row r="120" spans="1:5" ht="15.75" customHeight="1">
      <c r="A120" s="460"/>
      <c r="B120" s="35" t="s">
        <v>227</v>
      </c>
      <c r="C120" s="453"/>
      <c r="D120" s="411"/>
      <c r="E120" s="457"/>
    </row>
    <row r="121" spans="1:5" ht="5.25" customHeight="1">
      <c r="A121" s="57"/>
      <c r="B121" s="19"/>
      <c r="C121" s="19"/>
      <c r="D121" s="19"/>
      <c r="E121" s="19"/>
    </row>
    <row r="122" spans="1:5" ht="15.75" customHeight="1">
      <c r="A122" s="403" t="s">
        <v>208</v>
      </c>
      <c r="B122" s="405" t="s">
        <v>62</v>
      </c>
      <c r="C122" s="407" t="s">
        <v>91</v>
      </c>
      <c r="D122" s="408"/>
      <c r="E122" s="409"/>
    </row>
    <row r="123" spans="1:5" ht="25.5">
      <c r="A123" s="404"/>
      <c r="B123" s="406"/>
      <c r="C123" s="160" t="s">
        <v>63</v>
      </c>
      <c r="D123" s="160" t="s">
        <v>64</v>
      </c>
      <c r="E123" s="163" t="s">
        <v>213</v>
      </c>
    </row>
    <row r="124" spans="1:5" ht="15.75" customHeight="1">
      <c r="A124" s="52">
        <v>1</v>
      </c>
      <c r="B124" s="36" t="s">
        <v>221</v>
      </c>
      <c r="C124" s="410" t="s">
        <v>220</v>
      </c>
      <c r="D124" s="410" t="s">
        <v>166</v>
      </c>
      <c r="E124" s="412">
        <v>163.03</v>
      </c>
    </row>
    <row r="125" spans="1:5" ht="15.75" customHeight="1">
      <c r="A125" s="52">
        <v>2</v>
      </c>
      <c r="B125" s="120" t="s">
        <v>269</v>
      </c>
      <c r="C125" s="411"/>
      <c r="D125" s="411"/>
      <c r="E125" s="413"/>
    </row>
    <row r="126" spans="1:5" ht="9.75" customHeight="1">
      <c r="A126" s="58"/>
      <c r="B126" s="30"/>
      <c r="C126" s="59"/>
      <c r="D126" s="59"/>
      <c r="E126" s="59"/>
    </row>
    <row r="127" spans="1:5" ht="12.75">
      <c r="A127" s="403" t="s">
        <v>208</v>
      </c>
      <c r="B127" s="405" t="s">
        <v>62</v>
      </c>
      <c r="C127" s="414" t="s">
        <v>92</v>
      </c>
      <c r="D127" s="415"/>
      <c r="E127" s="416"/>
    </row>
    <row r="128" spans="1:5" ht="25.5">
      <c r="A128" s="404"/>
      <c r="B128" s="406"/>
      <c r="C128" s="160" t="s">
        <v>63</v>
      </c>
      <c r="D128" s="160" t="s">
        <v>64</v>
      </c>
      <c r="E128" s="163" t="s">
        <v>213</v>
      </c>
    </row>
    <row r="129" spans="1:5" ht="15.75" customHeight="1">
      <c r="A129" s="395">
        <v>2</v>
      </c>
      <c r="B129" s="43" t="s">
        <v>270</v>
      </c>
      <c r="C129" s="397" t="s">
        <v>166</v>
      </c>
      <c r="D129" s="395" t="s">
        <v>77</v>
      </c>
      <c r="E129" s="430">
        <v>235.01</v>
      </c>
    </row>
    <row r="130" spans="1:5" ht="15.75" customHeight="1">
      <c r="A130" s="396"/>
      <c r="B130" s="198" t="s">
        <v>271</v>
      </c>
      <c r="C130" s="399"/>
      <c r="D130" s="396"/>
      <c r="E130" s="431"/>
    </row>
    <row r="131" spans="1:5" ht="9.75" customHeight="1">
      <c r="E131" s="33"/>
    </row>
    <row r="132" spans="1:5" ht="15.75" customHeight="1">
      <c r="A132" s="403" t="s">
        <v>208</v>
      </c>
      <c r="B132" s="405" t="s">
        <v>62</v>
      </c>
      <c r="C132" s="414" t="s">
        <v>93</v>
      </c>
      <c r="D132" s="415"/>
      <c r="E132" s="416"/>
    </row>
    <row r="133" spans="1:5" ht="27.75" customHeight="1">
      <c r="A133" s="404"/>
      <c r="B133" s="406"/>
      <c r="C133" s="160" t="s">
        <v>63</v>
      </c>
      <c r="D133" s="160" t="s">
        <v>64</v>
      </c>
      <c r="E133" s="163" t="s">
        <v>213</v>
      </c>
    </row>
    <row r="134" spans="1:5" ht="12.75" customHeight="1">
      <c r="A134" s="395">
        <v>2</v>
      </c>
      <c r="B134" s="395" t="s">
        <v>272</v>
      </c>
      <c r="C134" s="397" t="s">
        <v>168</v>
      </c>
      <c r="D134" s="397" t="s">
        <v>72</v>
      </c>
      <c r="E134" s="400">
        <v>136.86000000000001</v>
      </c>
    </row>
    <row r="135" spans="1:5" ht="12.75" customHeight="1">
      <c r="A135" s="396"/>
      <c r="B135" s="396"/>
      <c r="C135" s="399"/>
      <c r="D135" s="399"/>
      <c r="E135" s="402"/>
    </row>
    <row r="136" spans="1:5" ht="9.75" customHeight="1">
      <c r="A136" s="428"/>
      <c r="B136" s="429"/>
      <c r="C136" s="429"/>
      <c r="D136" s="429"/>
      <c r="E136" s="429"/>
    </row>
    <row r="137" spans="1:5" ht="12.75">
      <c r="A137" s="403" t="s">
        <v>208</v>
      </c>
      <c r="B137" s="405" t="s">
        <v>62</v>
      </c>
      <c r="C137" s="414" t="s">
        <v>169</v>
      </c>
      <c r="D137" s="415"/>
      <c r="E137" s="416"/>
    </row>
    <row r="138" spans="1:5" ht="29.25" customHeight="1">
      <c r="A138" s="404"/>
      <c r="B138" s="406"/>
      <c r="C138" s="160" t="s">
        <v>63</v>
      </c>
      <c r="D138" s="160" t="s">
        <v>64</v>
      </c>
      <c r="E138" s="163" t="s">
        <v>213</v>
      </c>
    </row>
    <row r="139" spans="1:5" ht="15.75" customHeight="1">
      <c r="A139" s="395">
        <v>2</v>
      </c>
      <c r="B139" s="388" t="s">
        <v>273</v>
      </c>
      <c r="C139" s="397" t="s">
        <v>170</v>
      </c>
      <c r="D139" s="397" t="s">
        <v>85</v>
      </c>
      <c r="E139" s="400">
        <v>118.92</v>
      </c>
    </row>
    <row r="140" spans="1:5" ht="15.75" customHeight="1">
      <c r="A140" s="396"/>
      <c r="B140" s="390"/>
      <c r="C140" s="399"/>
      <c r="D140" s="399"/>
      <c r="E140" s="402"/>
    </row>
    <row r="141" spans="1:5" ht="15.75" customHeight="1">
      <c r="A141" s="395">
        <v>12</v>
      </c>
      <c r="B141" s="210" t="s">
        <v>274</v>
      </c>
      <c r="C141" s="397" t="s">
        <v>85</v>
      </c>
      <c r="D141" s="397" t="s">
        <v>90</v>
      </c>
      <c r="E141" s="400">
        <v>92.75</v>
      </c>
    </row>
    <row r="142" spans="1:5" ht="15.75" customHeight="1">
      <c r="A142" s="396"/>
      <c r="B142" s="35" t="s">
        <v>275</v>
      </c>
      <c r="C142" s="399"/>
      <c r="D142" s="399"/>
      <c r="E142" s="402"/>
    </row>
    <row r="143" spans="1:5" ht="9.75" customHeight="1"/>
    <row r="144" spans="1:5" ht="12.75">
      <c r="A144" s="403" t="s">
        <v>208</v>
      </c>
      <c r="B144" s="405" t="s">
        <v>62</v>
      </c>
      <c r="C144" s="414" t="s">
        <v>171</v>
      </c>
      <c r="D144" s="415"/>
      <c r="E144" s="416"/>
    </row>
    <row r="145" spans="1:9" ht="25.5">
      <c r="A145" s="404"/>
      <c r="B145" s="406"/>
      <c r="C145" s="160" t="s">
        <v>63</v>
      </c>
      <c r="D145" s="160" t="s">
        <v>64</v>
      </c>
      <c r="E145" s="163" t="s">
        <v>213</v>
      </c>
    </row>
    <row r="146" spans="1:9">
      <c r="A146" s="26">
        <v>2</v>
      </c>
      <c r="B146" s="27" t="s">
        <v>276</v>
      </c>
      <c r="C146" s="26" t="s">
        <v>163</v>
      </c>
      <c r="D146" s="26" t="s">
        <v>170</v>
      </c>
      <c r="E146" s="60">
        <v>136.86000000000001</v>
      </c>
    </row>
    <row r="147" spans="1:9" ht="6.75" customHeight="1">
      <c r="A147" s="43"/>
      <c r="B147" s="43"/>
      <c r="C147" s="61"/>
      <c r="D147" s="62"/>
      <c r="E147" s="63"/>
    </row>
    <row r="148" spans="1:9" ht="12.75">
      <c r="A148" s="403" t="s">
        <v>208</v>
      </c>
      <c r="B148" s="405" t="s">
        <v>62</v>
      </c>
      <c r="C148" s="414" t="s">
        <v>94</v>
      </c>
      <c r="D148" s="415"/>
      <c r="E148" s="416"/>
    </row>
    <row r="149" spans="1:9" ht="25.5">
      <c r="A149" s="404"/>
      <c r="B149" s="406"/>
      <c r="C149" s="160" t="s">
        <v>63</v>
      </c>
      <c r="D149" s="160" t="s">
        <v>64</v>
      </c>
      <c r="E149" s="163" t="s">
        <v>213</v>
      </c>
    </row>
    <row r="150" spans="1:9" ht="15.75" customHeight="1">
      <c r="A150" s="395">
        <v>3</v>
      </c>
      <c r="B150" s="43" t="s">
        <v>277</v>
      </c>
      <c r="C150" s="398" t="s">
        <v>163</v>
      </c>
      <c r="D150" s="449" t="s">
        <v>279</v>
      </c>
      <c r="E150" s="401">
        <v>83.76</v>
      </c>
    </row>
    <row r="151" spans="1:9" ht="15.75" customHeight="1">
      <c r="A151" s="396"/>
      <c r="B151" s="198"/>
      <c r="C151" s="399"/>
      <c r="D151" s="450"/>
      <c r="E151" s="402"/>
    </row>
    <row r="152" spans="1:9" ht="6" customHeight="1">
      <c r="C152" s="64"/>
      <c r="D152" s="64"/>
      <c r="E152" s="64"/>
    </row>
    <row r="153" spans="1:9" ht="15.75" customHeight="1">
      <c r="A153" s="403" t="s">
        <v>208</v>
      </c>
      <c r="B153" s="405" t="s">
        <v>62</v>
      </c>
      <c r="C153" s="414" t="s">
        <v>95</v>
      </c>
      <c r="D153" s="415"/>
      <c r="E153" s="416"/>
    </row>
    <row r="154" spans="1:9" ht="27" customHeight="1">
      <c r="A154" s="404"/>
      <c r="B154" s="406"/>
      <c r="C154" s="160" t="s">
        <v>63</v>
      </c>
      <c r="D154" s="160" t="s">
        <v>64</v>
      </c>
      <c r="E154" s="163" t="s">
        <v>213</v>
      </c>
    </row>
    <row r="155" spans="1:9" ht="27" customHeight="1">
      <c r="A155" s="118">
        <v>13</v>
      </c>
      <c r="B155" s="120" t="s">
        <v>278</v>
      </c>
      <c r="C155" s="397" t="s">
        <v>279</v>
      </c>
      <c r="D155" s="397" t="s">
        <v>89</v>
      </c>
      <c r="E155" s="400">
        <v>77.260000000000005</v>
      </c>
    </row>
    <row r="156" spans="1:9" ht="15.75" customHeight="1">
      <c r="A156" s="118">
        <v>3</v>
      </c>
      <c r="B156" s="120" t="s">
        <v>280</v>
      </c>
      <c r="C156" s="399"/>
      <c r="D156" s="399"/>
      <c r="E156" s="402"/>
    </row>
    <row r="157" spans="1:9" ht="15.75" customHeight="1">
      <c r="A157" s="254"/>
      <c r="B157" s="255"/>
      <c r="C157" s="616"/>
      <c r="D157" s="616"/>
      <c r="E157" s="617"/>
    </row>
    <row r="158" spans="1:9" ht="18" customHeight="1">
      <c r="A158" s="446" t="s">
        <v>186</v>
      </c>
      <c r="B158" s="447"/>
      <c r="C158" s="447"/>
      <c r="D158" s="447"/>
      <c r="E158" s="448"/>
      <c r="I158" s="14" t="s">
        <v>96</v>
      </c>
    </row>
    <row r="159" spans="1:9" ht="17.25" customHeight="1">
      <c r="A159" s="436" t="s">
        <v>223</v>
      </c>
      <c r="B159" s="437"/>
      <c r="C159" s="437"/>
      <c r="D159" s="437"/>
      <c r="E159" s="438"/>
    </row>
    <row r="160" spans="1:9" ht="6" customHeight="1">
      <c r="A160" s="66"/>
      <c r="B160" s="67"/>
      <c r="C160" s="67"/>
      <c r="D160" s="67"/>
      <c r="E160" s="68"/>
    </row>
    <row r="161" spans="1:5" ht="15.75" customHeight="1">
      <c r="A161" s="419" t="s">
        <v>61</v>
      </c>
      <c r="B161" s="420"/>
      <c r="C161" s="420"/>
      <c r="D161" s="420"/>
      <c r="E161" s="421"/>
    </row>
    <row r="162" spans="1:5" ht="17.25" customHeight="1">
      <c r="A162" s="403" t="s">
        <v>208</v>
      </c>
      <c r="B162" s="405" t="s">
        <v>62</v>
      </c>
      <c r="C162" s="419" t="s">
        <v>90</v>
      </c>
      <c r="D162" s="420"/>
      <c r="E162" s="421"/>
    </row>
    <row r="163" spans="1:5" ht="25.5">
      <c r="A163" s="404"/>
      <c r="B163" s="406"/>
      <c r="C163" s="160" t="s">
        <v>63</v>
      </c>
      <c r="D163" s="160" t="s">
        <v>64</v>
      </c>
      <c r="E163" s="163" t="s">
        <v>213</v>
      </c>
    </row>
    <row r="164" spans="1:5" ht="12.75" customHeight="1">
      <c r="A164" s="395">
        <v>12</v>
      </c>
      <c r="B164" s="43" t="s">
        <v>281</v>
      </c>
      <c r="C164" s="397" t="s">
        <v>68</v>
      </c>
      <c r="D164" s="397" t="s">
        <v>97</v>
      </c>
      <c r="E164" s="400">
        <v>86.25</v>
      </c>
    </row>
    <row r="165" spans="1:5" ht="12.75" customHeight="1">
      <c r="A165" s="396"/>
      <c r="B165" s="45"/>
      <c r="C165" s="398"/>
      <c r="D165" s="398"/>
      <c r="E165" s="398"/>
    </row>
    <row r="166" spans="1:5" ht="12.75" customHeight="1">
      <c r="A166" s="28">
        <v>13</v>
      </c>
      <c r="B166" s="118" t="s">
        <v>282</v>
      </c>
      <c r="C166" s="399"/>
      <c r="D166" s="399"/>
      <c r="E166" s="399"/>
    </row>
    <row r="167" spans="1:5">
      <c r="A167" s="30"/>
      <c r="B167" s="30"/>
      <c r="C167" s="37"/>
      <c r="D167" s="37"/>
      <c r="E167" s="37"/>
    </row>
    <row r="168" spans="1:5" ht="12.75" customHeight="1">
      <c r="A168" s="403" t="s">
        <v>208</v>
      </c>
      <c r="B168" s="405" t="s">
        <v>62</v>
      </c>
      <c r="C168" s="414" t="s">
        <v>98</v>
      </c>
      <c r="D168" s="415"/>
      <c r="E168" s="416"/>
    </row>
    <row r="169" spans="1:5" ht="27" customHeight="1">
      <c r="A169" s="404"/>
      <c r="B169" s="406"/>
      <c r="C169" s="160" t="s">
        <v>63</v>
      </c>
      <c r="D169" s="160" t="s">
        <v>64</v>
      </c>
      <c r="E169" s="163" t="s">
        <v>213</v>
      </c>
    </row>
    <row r="170" spans="1:5">
      <c r="A170" s="28">
        <v>5</v>
      </c>
      <c r="B170" s="120" t="s">
        <v>283</v>
      </c>
      <c r="C170" s="28" t="s">
        <v>172</v>
      </c>
      <c r="D170" s="28" t="s">
        <v>77</v>
      </c>
      <c r="E170" s="42">
        <v>97.23</v>
      </c>
    </row>
    <row r="171" spans="1:5" ht="12.75">
      <c r="A171" s="65"/>
      <c r="B171" s="65"/>
      <c r="C171" s="65"/>
      <c r="D171" s="65"/>
      <c r="E171" s="65"/>
    </row>
    <row r="172" spans="1:5" ht="12.75" customHeight="1">
      <c r="A172" s="403" t="s">
        <v>208</v>
      </c>
      <c r="B172" s="405" t="s">
        <v>62</v>
      </c>
      <c r="C172" s="414" t="s">
        <v>87</v>
      </c>
      <c r="D172" s="415"/>
      <c r="E172" s="416"/>
    </row>
    <row r="173" spans="1:5" ht="27" customHeight="1">
      <c r="A173" s="404"/>
      <c r="B173" s="406"/>
      <c r="C173" s="160" t="s">
        <v>63</v>
      </c>
      <c r="D173" s="160" t="s">
        <v>64</v>
      </c>
      <c r="E173" s="163" t="s">
        <v>213</v>
      </c>
    </row>
    <row r="174" spans="1:5" ht="12.75" customHeight="1">
      <c r="A174" s="395">
        <v>11</v>
      </c>
      <c r="B174" s="43" t="s">
        <v>284</v>
      </c>
      <c r="C174" s="397" t="s">
        <v>68</v>
      </c>
      <c r="D174" s="397" t="s">
        <v>97</v>
      </c>
      <c r="E174" s="401">
        <v>86.23</v>
      </c>
    </row>
    <row r="175" spans="1:5" ht="12.75" customHeight="1">
      <c r="A175" s="396"/>
      <c r="B175" s="45"/>
      <c r="C175" s="398"/>
      <c r="D175" s="398"/>
      <c r="E175" s="401"/>
    </row>
    <row r="176" spans="1:5" ht="12.75" customHeight="1">
      <c r="A176" s="26">
        <v>10</v>
      </c>
      <c r="B176" s="118" t="s">
        <v>285</v>
      </c>
      <c r="C176" s="399"/>
      <c r="D176" s="399"/>
      <c r="E176" s="402"/>
    </row>
    <row r="177" spans="1:5">
      <c r="A177" s="24"/>
      <c r="B177" s="25"/>
      <c r="C177" s="25"/>
      <c r="D177" s="25"/>
      <c r="E177" s="25"/>
    </row>
    <row r="178" spans="1:5" ht="15.75" customHeight="1">
      <c r="A178" s="403" t="s">
        <v>208</v>
      </c>
      <c r="B178" s="405" t="s">
        <v>62</v>
      </c>
      <c r="C178" s="414" t="s">
        <v>99</v>
      </c>
      <c r="D178" s="415"/>
      <c r="E178" s="416"/>
    </row>
    <row r="179" spans="1:5" ht="27" customHeight="1">
      <c r="A179" s="404"/>
      <c r="B179" s="406"/>
      <c r="C179" s="160" t="s">
        <v>63</v>
      </c>
      <c r="D179" s="160" t="s">
        <v>64</v>
      </c>
      <c r="E179" s="163" t="s">
        <v>213</v>
      </c>
    </row>
    <row r="180" spans="1:5" ht="24" customHeight="1">
      <c r="A180" s="395">
        <v>4</v>
      </c>
      <c r="B180" s="43" t="s">
        <v>287</v>
      </c>
      <c r="C180" s="398" t="s">
        <v>173</v>
      </c>
      <c r="D180" s="398" t="s">
        <v>286</v>
      </c>
      <c r="E180" s="401">
        <v>77.260000000000005</v>
      </c>
    </row>
    <row r="181" spans="1:5" ht="15.75" hidden="1" customHeight="1">
      <c r="A181" s="396"/>
      <c r="B181" s="198"/>
      <c r="C181" s="398"/>
      <c r="D181" s="398"/>
      <c r="E181" s="401"/>
    </row>
    <row r="182" spans="1:5">
      <c r="A182" s="200">
        <v>8</v>
      </c>
      <c r="B182" s="118" t="s">
        <v>288</v>
      </c>
      <c r="C182" s="399"/>
      <c r="D182" s="399"/>
      <c r="E182" s="402"/>
    </row>
    <row r="183" spans="1:5">
      <c r="A183" s="442"/>
      <c r="B183" s="442"/>
      <c r="C183" s="442"/>
      <c r="D183" s="442"/>
      <c r="E183" s="442"/>
    </row>
    <row r="184" spans="1:5" ht="12.75" customHeight="1">
      <c r="A184" s="403" t="s">
        <v>208</v>
      </c>
      <c r="B184" s="405" t="s">
        <v>62</v>
      </c>
      <c r="C184" s="414" t="s">
        <v>100</v>
      </c>
      <c r="D184" s="415"/>
      <c r="E184" s="416"/>
    </row>
    <row r="185" spans="1:5" ht="27" customHeight="1">
      <c r="A185" s="404"/>
      <c r="B185" s="406"/>
      <c r="C185" s="160" t="s">
        <v>63</v>
      </c>
      <c r="D185" s="160" t="s">
        <v>64</v>
      </c>
      <c r="E185" s="163" t="s">
        <v>213</v>
      </c>
    </row>
    <row r="186" spans="1:5" ht="16.5" customHeight="1">
      <c r="A186" s="395">
        <v>4</v>
      </c>
      <c r="B186" s="43" t="s">
        <v>289</v>
      </c>
      <c r="C186" s="398" t="s">
        <v>173</v>
      </c>
      <c r="D186" s="398" t="s">
        <v>85</v>
      </c>
      <c r="E186" s="401">
        <v>101.72</v>
      </c>
    </row>
    <row r="187" spans="1:5" ht="15.75" hidden="1" customHeight="1">
      <c r="A187" s="396"/>
      <c r="B187" s="198"/>
      <c r="C187" s="398"/>
      <c r="D187" s="398"/>
      <c r="E187" s="401"/>
    </row>
    <row r="188" spans="1:5" ht="18" customHeight="1">
      <c r="A188" s="200">
        <v>8</v>
      </c>
      <c r="B188" s="118" t="s">
        <v>290</v>
      </c>
      <c r="C188" s="399"/>
      <c r="D188" s="399"/>
      <c r="E188" s="402"/>
    </row>
    <row r="189" spans="1:5" ht="12.75" customHeight="1">
      <c r="A189" s="442"/>
      <c r="B189" s="442"/>
      <c r="C189" s="442"/>
      <c r="D189" s="442"/>
      <c r="E189" s="442"/>
    </row>
    <row r="190" spans="1:5" ht="15.75" customHeight="1">
      <c r="A190" s="403" t="s">
        <v>208</v>
      </c>
      <c r="B190" s="405" t="s">
        <v>62</v>
      </c>
      <c r="C190" s="414" t="s">
        <v>101</v>
      </c>
      <c r="D190" s="415"/>
      <c r="E190" s="416"/>
    </row>
    <row r="191" spans="1:5" ht="25.5">
      <c r="A191" s="404"/>
      <c r="B191" s="406"/>
      <c r="C191" s="160" t="s">
        <v>63</v>
      </c>
      <c r="D191" s="160" t="s">
        <v>64</v>
      </c>
      <c r="E191" s="163" t="s">
        <v>213</v>
      </c>
    </row>
    <row r="192" spans="1:5" ht="12.75" customHeight="1">
      <c r="A192" s="28">
        <v>4</v>
      </c>
      <c r="B192" s="118" t="s">
        <v>291</v>
      </c>
      <c r="C192" s="397" t="s">
        <v>173</v>
      </c>
      <c r="D192" s="398" t="s">
        <v>286</v>
      </c>
      <c r="E192" s="400">
        <v>101.72</v>
      </c>
    </row>
    <row r="193" spans="1:5" ht="12.75" customHeight="1">
      <c r="A193" s="118">
        <v>5</v>
      </c>
      <c r="B193" s="118" t="s">
        <v>292</v>
      </c>
      <c r="C193" s="398"/>
      <c r="D193" s="398"/>
      <c r="E193" s="401"/>
    </row>
    <row r="194" spans="1:5" ht="15.75" customHeight="1">
      <c r="A194" s="28">
        <v>8</v>
      </c>
      <c r="B194" s="118" t="s">
        <v>293</v>
      </c>
      <c r="C194" s="399"/>
      <c r="D194" s="399"/>
      <c r="E194" s="402"/>
    </row>
    <row r="195" spans="1:5" ht="12" customHeight="1">
      <c r="E195" s="33"/>
    </row>
    <row r="196" spans="1:5" ht="12.75" customHeight="1">
      <c r="A196" s="403" t="s">
        <v>208</v>
      </c>
      <c r="B196" s="405" t="s">
        <v>62</v>
      </c>
      <c r="C196" s="414" t="s">
        <v>102</v>
      </c>
      <c r="D196" s="415"/>
      <c r="E196" s="416"/>
    </row>
    <row r="197" spans="1:5" ht="27.75" customHeight="1">
      <c r="A197" s="404"/>
      <c r="B197" s="406"/>
      <c r="C197" s="160" t="s">
        <v>63</v>
      </c>
      <c r="D197" s="160" t="s">
        <v>64</v>
      </c>
      <c r="E197" s="163" t="s">
        <v>213</v>
      </c>
    </row>
    <row r="198" spans="1:5" ht="12.75" customHeight="1">
      <c r="A198" s="28">
        <v>4</v>
      </c>
      <c r="B198" s="120" t="s">
        <v>289</v>
      </c>
      <c r="C198" s="397" t="s">
        <v>103</v>
      </c>
      <c r="D198" s="397" t="s">
        <v>104</v>
      </c>
      <c r="E198" s="400">
        <v>77.260000000000005</v>
      </c>
    </row>
    <row r="199" spans="1:5" ht="15.75" customHeight="1">
      <c r="A199" s="28">
        <v>5</v>
      </c>
      <c r="B199" s="120" t="s">
        <v>294</v>
      </c>
      <c r="C199" s="399"/>
      <c r="D199" s="399"/>
      <c r="E199" s="402"/>
    </row>
    <row r="200" spans="1:5" ht="12" customHeight="1">
      <c r="A200" s="428"/>
      <c r="B200" s="429"/>
      <c r="C200" s="429"/>
      <c r="D200" s="429"/>
      <c r="E200" s="429"/>
    </row>
    <row r="201" spans="1:5" ht="12.75" customHeight="1">
      <c r="A201" s="403" t="s">
        <v>208</v>
      </c>
      <c r="B201" s="405" t="s">
        <v>62</v>
      </c>
      <c r="C201" s="414" t="s">
        <v>105</v>
      </c>
      <c r="D201" s="415"/>
      <c r="E201" s="416"/>
    </row>
    <row r="202" spans="1:5" ht="27.75" customHeight="1">
      <c r="A202" s="404"/>
      <c r="B202" s="406"/>
      <c r="C202" s="160" t="s">
        <v>63</v>
      </c>
      <c r="D202" s="160" t="s">
        <v>64</v>
      </c>
      <c r="E202" s="163" t="s">
        <v>213</v>
      </c>
    </row>
    <row r="203" spans="1:5" ht="12.75" customHeight="1">
      <c r="A203" s="28">
        <v>4</v>
      </c>
      <c r="B203" s="28">
        <v>478</v>
      </c>
      <c r="C203" s="397" t="s">
        <v>106</v>
      </c>
      <c r="D203" s="397" t="s">
        <v>104</v>
      </c>
      <c r="E203" s="400">
        <v>77.260000000000005</v>
      </c>
    </row>
    <row r="204" spans="1:5" ht="12.75" customHeight="1">
      <c r="A204" s="28">
        <v>5</v>
      </c>
      <c r="B204" s="28">
        <v>505</v>
      </c>
      <c r="C204" s="398"/>
      <c r="D204" s="398"/>
      <c r="E204" s="401"/>
    </row>
    <row r="205" spans="1:5" ht="12.75" customHeight="1">
      <c r="A205" s="28">
        <v>8</v>
      </c>
      <c r="B205" s="118" t="s">
        <v>295</v>
      </c>
      <c r="C205" s="399"/>
      <c r="D205" s="399"/>
      <c r="E205" s="402"/>
    </row>
    <row r="206" spans="1:5">
      <c r="A206" s="442"/>
      <c r="B206" s="442"/>
      <c r="C206" s="442"/>
      <c r="D206" s="442"/>
      <c r="E206" s="442"/>
    </row>
    <row r="207" spans="1:5" ht="14.25">
      <c r="A207" s="211" t="s">
        <v>296</v>
      </c>
      <c r="B207" s="388" t="s">
        <v>62</v>
      </c>
      <c r="C207" s="443" t="s">
        <v>107</v>
      </c>
      <c r="D207" s="444"/>
      <c r="E207" s="445"/>
    </row>
    <row r="208" spans="1:5" ht="14.25">
      <c r="A208" s="212" t="s">
        <v>297</v>
      </c>
      <c r="B208" s="390"/>
      <c r="C208" s="213" t="s">
        <v>63</v>
      </c>
      <c r="D208" s="213" t="s">
        <v>64</v>
      </c>
      <c r="E208" s="213" t="s">
        <v>298</v>
      </c>
    </row>
    <row r="209" spans="1:5">
      <c r="A209" s="214">
        <v>5</v>
      </c>
      <c r="B209" s="215">
        <v>504505531532</v>
      </c>
      <c r="C209" s="386" t="s">
        <v>173</v>
      </c>
      <c r="D209" s="386" t="s">
        <v>286</v>
      </c>
      <c r="E209" s="439">
        <v>77.259196747252702</v>
      </c>
    </row>
    <row r="210" spans="1:5">
      <c r="A210" s="216">
        <v>8</v>
      </c>
      <c r="B210" s="217">
        <v>506507533534</v>
      </c>
      <c r="C210" s="387"/>
      <c r="D210" s="387"/>
      <c r="E210" s="387"/>
    </row>
    <row r="211" spans="1:5">
      <c r="E211" s="33"/>
    </row>
    <row r="212" spans="1:5" ht="12.75">
      <c r="A212" s="403" t="s">
        <v>208</v>
      </c>
      <c r="B212" s="405" t="s">
        <v>62</v>
      </c>
      <c r="C212" s="414" t="s">
        <v>286</v>
      </c>
      <c r="D212" s="415"/>
      <c r="E212" s="416"/>
    </row>
    <row r="213" spans="1:5" ht="25.5">
      <c r="A213" s="404"/>
      <c r="B213" s="406"/>
      <c r="C213" s="160" t="s">
        <v>63</v>
      </c>
      <c r="D213" s="160" t="s">
        <v>64</v>
      </c>
      <c r="E213" s="163" t="s">
        <v>213</v>
      </c>
    </row>
    <row r="214" spans="1:5" ht="13.5" customHeight="1">
      <c r="A214" s="214">
        <v>6</v>
      </c>
      <c r="B214" s="218">
        <v>632653673691709</v>
      </c>
      <c r="C214" s="440" t="s">
        <v>299</v>
      </c>
      <c r="D214" s="440" t="s">
        <v>300</v>
      </c>
      <c r="E214" s="441">
        <v>77.259196747252702</v>
      </c>
    </row>
    <row r="215" spans="1:5" ht="27">
      <c r="A215" s="214">
        <v>8</v>
      </c>
      <c r="B215" s="219" t="s">
        <v>302</v>
      </c>
      <c r="C215" s="440"/>
      <c r="D215" s="440"/>
      <c r="E215" s="441"/>
    </row>
    <row r="216" spans="1:5">
      <c r="A216" s="214">
        <v>13</v>
      </c>
      <c r="B216" s="220" t="s">
        <v>301</v>
      </c>
      <c r="C216" s="440"/>
      <c r="D216" s="440"/>
      <c r="E216" s="441"/>
    </row>
    <row r="217" spans="1:5" ht="12.75" customHeight="1"/>
  </sheetData>
  <sheetProtection formatCells="0" formatColumns="0" formatRows="0" insertColumns="0" insertRows="0" insertHyperlinks="0" deleteColumns="0" deleteRows="0" sort="0" autoFilter="0" pivotTables="0"/>
  <mergeCells count="252">
    <mergeCell ref="A184:A185"/>
    <mergeCell ref="A172:A173"/>
    <mergeCell ref="A196:A197"/>
    <mergeCell ref="A201:A202"/>
    <mergeCell ref="B70:B71"/>
    <mergeCell ref="C70:E70"/>
    <mergeCell ref="A73:A74"/>
    <mergeCell ref="B73:B74"/>
    <mergeCell ref="C73:C75"/>
    <mergeCell ref="D73:D75"/>
    <mergeCell ref="E73:E75"/>
    <mergeCell ref="C82:C83"/>
    <mergeCell ref="D82:D83"/>
    <mergeCell ref="E82:E83"/>
    <mergeCell ref="A84:E84"/>
    <mergeCell ref="B85:B86"/>
    <mergeCell ref="A212:A213"/>
    <mergeCell ref="A2:E2"/>
    <mergeCell ref="A3:E3"/>
    <mergeCell ref="A5:E5"/>
    <mergeCell ref="A6:A7"/>
    <mergeCell ref="B6:B7"/>
    <mergeCell ref="C6:E6"/>
    <mergeCell ref="A16:A17"/>
    <mergeCell ref="C16:C17"/>
    <mergeCell ref="D16:D17"/>
    <mergeCell ref="E16:E17"/>
    <mergeCell ref="A18:A19"/>
    <mergeCell ref="C18:C19"/>
    <mergeCell ref="D18:D19"/>
    <mergeCell ref="E18:E19"/>
    <mergeCell ref="B12:B13"/>
    <mergeCell ref="C12:E12"/>
    <mergeCell ref="A38:A39"/>
    <mergeCell ref="B38:B39"/>
    <mergeCell ref="C38:C39"/>
    <mergeCell ref="D38:D39"/>
    <mergeCell ref="E38:E39"/>
    <mergeCell ref="B43:B44"/>
    <mergeCell ref="D14:D15"/>
    <mergeCell ref="E14:E15"/>
    <mergeCell ref="B26:B27"/>
    <mergeCell ref="C26:E26"/>
    <mergeCell ref="B30:B31"/>
    <mergeCell ref="C30:E30"/>
    <mergeCell ref="A32:A34"/>
    <mergeCell ref="C32:C34"/>
    <mergeCell ref="D32:D34"/>
    <mergeCell ref="E32:E34"/>
    <mergeCell ref="A20:A21"/>
    <mergeCell ref="C20:C21"/>
    <mergeCell ref="D20:D21"/>
    <mergeCell ref="E20:E21"/>
    <mergeCell ref="A22:A23"/>
    <mergeCell ref="C22:C24"/>
    <mergeCell ref="D22:D24"/>
    <mergeCell ref="E22:E24"/>
    <mergeCell ref="A14:A15"/>
    <mergeCell ref="C14:C15"/>
    <mergeCell ref="B14:B15"/>
    <mergeCell ref="B32:B34"/>
    <mergeCell ref="C85:E85"/>
    <mergeCell ref="C76:C78"/>
    <mergeCell ref="D76:D78"/>
    <mergeCell ref="E76:E78"/>
    <mergeCell ref="A77:A78"/>
    <mergeCell ref="A79:E79"/>
    <mergeCell ref="B80:B81"/>
    <mergeCell ref="C80:E80"/>
    <mergeCell ref="C92:C95"/>
    <mergeCell ref="D92:D95"/>
    <mergeCell ref="E92:E95"/>
    <mergeCell ref="A96:E96"/>
    <mergeCell ref="B97:B98"/>
    <mergeCell ref="C97:E97"/>
    <mergeCell ref="C87:C88"/>
    <mergeCell ref="D87:D88"/>
    <mergeCell ref="E87:E88"/>
    <mergeCell ref="A89:E89"/>
    <mergeCell ref="B90:B91"/>
    <mergeCell ref="C90:E90"/>
    <mergeCell ref="A90:A91"/>
    <mergeCell ref="A97:A98"/>
    <mergeCell ref="B144:B145"/>
    <mergeCell ref="C144:E144"/>
    <mergeCell ref="B137:B138"/>
    <mergeCell ref="C137:E137"/>
    <mergeCell ref="A139:A140"/>
    <mergeCell ref="C139:C140"/>
    <mergeCell ref="D139:D140"/>
    <mergeCell ref="E139:E140"/>
    <mergeCell ref="A137:A138"/>
    <mergeCell ref="A144:A145"/>
    <mergeCell ref="A141:A142"/>
    <mergeCell ref="C141:C142"/>
    <mergeCell ref="D141:D142"/>
    <mergeCell ref="E141:E142"/>
    <mergeCell ref="B148:B149"/>
    <mergeCell ref="C148:E148"/>
    <mergeCell ref="C150:C151"/>
    <mergeCell ref="D150:D151"/>
    <mergeCell ref="E150:E151"/>
    <mergeCell ref="A150:A151"/>
    <mergeCell ref="A162:A163"/>
    <mergeCell ref="A148:A149"/>
    <mergeCell ref="A153:A154"/>
    <mergeCell ref="C155:C156"/>
    <mergeCell ref="D155:D156"/>
    <mergeCell ref="E155:E156"/>
    <mergeCell ref="A164:A165"/>
    <mergeCell ref="C164:C166"/>
    <mergeCell ref="D164:D166"/>
    <mergeCell ref="E164:E166"/>
    <mergeCell ref="B168:B169"/>
    <mergeCell ref="C168:E168"/>
    <mergeCell ref="A168:A169"/>
    <mergeCell ref="B153:B154"/>
    <mergeCell ref="C153:E153"/>
    <mergeCell ref="A158:E158"/>
    <mergeCell ref="A159:E159"/>
    <mergeCell ref="A161:E161"/>
    <mergeCell ref="B162:B163"/>
    <mergeCell ref="C162:E162"/>
    <mergeCell ref="B178:B179"/>
    <mergeCell ref="C178:E178"/>
    <mergeCell ref="B184:B185"/>
    <mergeCell ref="C184:E184"/>
    <mergeCell ref="B190:B191"/>
    <mergeCell ref="C190:E190"/>
    <mergeCell ref="B172:B173"/>
    <mergeCell ref="C172:E172"/>
    <mergeCell ref="C174:C176"/>
    <mergeCell ref="D174:D176"/>
    <mergeCell ref="E174:E176"/>
    <mergeCell ref="A189:E189"/>
    <mergeCell ref="A183:E183"/>
    <mergeCell ref="A180:A181"/>
    <mergeCell ref="C180:C182"/>
    <mergeCell ref="D180:D182"/>
    <mergeCell ref="E180:E182"/>
    <mergeCell ref="A186:A187"/>
    <mergeCell ref="C186:C188"/>
    <mergeCell ref="D186:D188"/>
    <mergeCell ref="E186:E188"/>
    <mergeCell ref="A190:A191"/>
    <mergeCell ref="A174:A175"/>
    <mergeCell ref="A178:A179"/>
    <mergeCell ref="D209:D210"/>
    <mergeCell ref="E209:E210"/>
    <mergeCell ref="D214:D216"/>
    <mergeCell ref="E214:E216"/>
    <mergeCell ref="C192:C194"/>
    <mergeCell ref="D192:D194"/>
    <mergeCell ref="E192:E194"/>
    <mergeCell ref="B196:B197"/>
    <mergeCell ref="C196:E196"/>
    <mergeCell ref="C198:C199"/>
    <mergeCell ref="D198:D199"/>
    <mergeCell ref="E198:E199"/>
    <mergeCell ref="C214:C216"/>
    <mergeCell ref="A206:E206"/>
    <mergeCell ref="B212:B213"/>
    <mergeCell ref="C212:E212"/>
    <mergeCell ref="A200:E200"/>
    <mergeCell ref="B201:B202"/>
    <mergeCell ref="C201:E201"/>
    <mergeCell ref="C203:C205"/>
    <mergeCell ref="D203:D205"/>
    <mergeCell ref="E203:E205"/>
    <mergeCell ref="B207:B208"/>
    <mergeCell ref="C207:E207"/>
    <mergeCell ref="A134:A135"/>
    <mergeCell ref="A106:E106"/>
    <mergeCell ref="A108:E108"/>
    <mergeCell ref="A109:A110"/>
    <mergeCell ref="B109:B110"/>
    <mergeCell ref="C109:E109"/>
    <mergeCell ref="C111:C112"/>
    <mergeCell ref="D111:D112"/>
    <mergeCell ref="E111:E112"/>
    <mergeCell ref="B134:B135"/>
    <mergeCell ref="C134:C135"/>
    <mergeCell ref="D134:D135"/>
    <mergeCell ref="E134:E135"/>
    <mergeCell ref="E113:E114"/>
    <mergeCell ref="C115:C120"/>
    <mergeCell ref="D115:D120"/>
    <mergeCell ref="E115:E120"/>
    <mergeCell ref="A116:A120"/>
    <mergeCell ref="A122:A123"/>
    <mergeCell ref="A127:A128"/>
    <mergeCell ref="C129:C130"/>
    <mergeCell ref="D129:D130"/>
    <mergeCell ref="E129:E130"/>
    <mergeCell ref="B132:B133"/>
    <mergeCell ref="C132:E132"/>
    <mergeCell ref="A12:A13"/>
    <mergeCell ref="A26:A27"/>
    <mergeCell ref="A30:A31"/>
    <mergeCell ref="A36:A37"/>
    <mergeCell ref="A41:A42"/>
    <mergeCell ref="A46:A47"/>
    <mergeCell ref="A70:A71"/>
    <mergeCell ref="A80:A81"/>
    <mergeCell ref="A85:A86"/>
    <mergeCell ref="A45:E45"/>
    <mergeCell ref="B46:B47"/>
    <mergeCell ref="C46:E46"/>
    <mergeCell ref="A48:A50"/>
    <mergeCell ref="C48:C50"/>
    <mergeCell ref="D48:D50"/>
    <mergeCell ref="E48:E50"/>
    <mergeCell ref="B41:B42"/>
    <mergeCell ref="A101:A102"/>
    <mergeCell ref="A105:E105"/>
    <mergeCell ref="C41:E41"/>
    <mergeCell ref="A43:A44"/>
    <mergeCell ref="C43:C44"/>
    <mergeCell ref="D43:D44"/>
    <mergeCell ref="E43:E44"/>
    <mergeCell ref="B36:B37"/>
    <mergeCell ref="C36:E36"/>
    <mergeCell ref="A59:A60"/>
    <mergeCell ref="B59:B60"/>
    <mergeCell ref="C59:E59"/>
    <mergeCell ref="A55:E55"/>
    <mergeCell ref="A56:E56"/>
    <mergeCell ref="A58:E58"/>
    <mergeCell ref="C209:C210"/>
    <mergeCell ref="A61:A67"/>
    <mergeCell ref="B61:B67"/>
    <mergeCell ref="C61:C67"/>
    <mergeCell ref="D61:D67"/>
    <mergeCell ref="E61:E67"/>
    <mergeCell ref="B139:B140"/>
    <mergeCell ref="A99:A100"/>
    <mergeCell ref="C99:C102"/>
    <mergeCell ref="D99:D102"/>
    <mergeCell ref="E99:E102"/>
    <mergeCell ref="A132:A133"/>
    <mergeCell ref="B122:B123"/>
    <mergeCell ref="C122:E122"/>
    <mergeCell ref="C124:C125"/>
    <mergeCell ref="D124:D125"/>
    <mergeCell ref="E124:E125"/>
    <mergeCell ref="B127:B128"/>
    <mergeCell ref="C127:E127"/>
    <mergeCell ref="A113:A114"/>
    <mergeCell ref="C113:C114"/>
    <mergeCell ref="D113:D114"/>
    <mergeCell ref="A136:E136"/>
    <mergeCell ref="A129:A130"/>
  </mergeCells>
  <printOptions horizontalCentered="1"/>
  <pageMargins left="0.59055118110236227" right="0.59055118110236227" top="0.70866141732283472" bottom="0.59055118110236227" header="0" footer="0"/>
  <pageSetup scale="69" orientation="portrait" verticalDpi="300" r:id="rId1"/>
  <headerFooter alignWithMargins="0"/>
  <rowBreaks count="4" manualBreakCount="4">
    <brk id="50" max="4" man="1"/>
    <brk id="102" max="4" man="1"/>
    <brk id="157" max="4" man="1"/>
    <brk id="228" max="16383" man="1"/>
  </rowBreaks>
</worksheet>
</file>

<file path=xl/worksheets/sheet4.xml><?xml version="1.0" encoding="utf-8"?>
<worksheet xmlns="http://schemas.openxmlformats.org/spreadsheetml/2006/main" xmlns:r="http://schemas.openxmlformats.org/officeDocument/2006/relationships">
  <dimension ref="B1:K57"/>
  <sheetViews>
    <sheetView showGridLines="0" showWhiteSpace="0" view="pageBreakPreview" topLeftCell="A28" zoomScaleSheetLayoutView="100" workbookViewId="0">
      <selection activeCell="L35" sqref="L35"/>
    </sheetView>
  </sheetViews>
  <sheetFormatPr baseColWidth="10" defaultColWidth="11.42578125" defaultRowHeight="12.75"/>
  <cols>
    <col min="1" max="1" width="2.7109375" style="14" customWidth="1"/>
    <col min="2" max="2" width="5.7109375" style="14" customWidth="1"/>
    <col min="3" max="4" width="6.140625" style="14" customWidth="1"/>
    <col min="5" max="5" width="6.28515625" style="14" customWidth="1"/>
    <col min="6" max="6" width="15.7109375" style="14" customWidth="1"/>
    <col min="7" max="7" width="23.7109375" style="14" customWidth="1"/>
    <col min="8" max="8" width="7.85546875" style="14" customWidth="1"/>
    <col min="9" max="9" width="17.28515625" style="14" customWidth="1"/>
    <col min="10" max="10" width="3.140625" style="14" customWidth="1"/>
    <col min="11" max="16384" width="11.42578125" style="14"/>
  </cols>
  <sheetData>
    <row r="1" spans="2:9" ht="19.5" customHeight="1">
      <c r="B1" s="446" t="s">
        <v>186</v>
      </c>
      <c r="C1" s="447"/>
      <c r="D1" s="447"/>
      <c r="E1" s="447"/>
      <c r="F1" s="447"/>
      <c r="G1" s="447"/>
      <c r="H1" s="447"/>
      <c r="I1" s="448"/>
    </row>
    <row r="2" spans="2:9" ht="19.5" customHeight="1">
      <c r="B2" s="474" t="s">
        <v>223</v>
      </c>
      <c r="C2" s="475"/>
      <c r="D2" s="475"/>
      <c r="E2" s="475"/>
      <c r="F2" s="475"/>
      <c r="G2" s="475"/>
      <c r="H2" s="475"/>
      <c r="I2" s="476"/>
    </row>
    <row r="3" spans="2:9" ht="22.5" customHeight="1">
      <c r="B3" s="477" t="s">
        <v>43</v>
      </c>
      <c r="C3" s="477" t="s">
        <v>108</v>
      </c>
      <c r="D3" s="477" t="s">
        <v>110</v>
      </c>
      <c r="E3" s="478" t="s">
        <v>44</v>
      </c>
      <c r="F3" s="137"/>
      <c r="G3" s="138"/>
      <c r="H3" s="138"/>
      <c r="I3" s="139"/>
    </row>
    <row r="4" spans="2:9" ht="12.75" customHeight="1">
      <c r="B4" s="477"/>
      <c r="C4" s="477"/>
      <c r="D4" s="477"/>
      <c r="E4" s="478"/>
      <c r="F4" s="479" t="s">
        <v>158</v>
      </c>
      <c r="G4" s="480"/>
      <c r="H4" s="480"/>
      <c r="I4" s="481"/>
    </row>
    <row r="5" spans="2:9" ht="12.75" customHeight="1">
      <c r="B5" s="477"/>
      <c r="C5" s="477"/>
      <c r="D5" s="477"/>
      <c r="E5" s="478"/>
      <c r="F5" s="479" t="s">
        <v>109</v>
      </c>
      <c r="G5" s="480"/>
      <c r="H5" s="480"/>
      <c r="I5" s="481"/>
    </row>
    <row r="6" spans="2:9">
      <c r="B6" s="477"/>
      <c r="C6" s="477"/>
      <c r="D6" s="477"/>
      <c r="E6" s="478"/>
      <c r="F6" s="482"/>
      <c r="G6" s="483"/>
      <c r="H6" s="483"/>
      <c r="I6" s="484"/>
    </row>
    <row r="7" spans="2:9" ht="22.5" customHeight="1">
      <c r="B7" s="477"/>
      <c r="C7" s="477"/>
      <c r="D7" s="477" t="s">
        <v>44</v>
      </c>
      <c r="E7" s="478" t="s">
        <v>45</v>
      </c>
      <c r="F7" s="140"/>
      <c r="G7" s="141"/>
      <c r="H7" s="141"/>
      <c r="I7" s="142"/>
    </row>
    <row r="8" spans="2:9" ht="21.75" customHeight="1">
      <c r="B8" s="471" t="s">
        <v>46</v>
      </c>
      <c r="C8" s="417"/>
      <c r="D8" s="417"/>
      <c r="E8" s="458"/>
      <c r="F8" s="472" t="s">
        <v>110</v>
      </c>
      <c r="G8" s="473"/>
      <c r="H8" s="143" t="s">
        <v>44</v>
      </c>
      <c r="I8" s="144" t="s">
        <v>111</v>
      </c>
    </row>
    <row r="9" spans="2:9" ht="4.5" customHeight="1">
      <c r="B9" s="485"/>
      <c r="C9" s="486"/>
      <c r="D9" s="486"/>
      <c r="E9" s="486"/>
      <c r="F9" s="486"/>
      <c r="G9" s="486"/>
      <c r="H9" s="486"/>
      <c r="I9" s="487"/>
    </row>
    <row r="10" spans="2:9" s="147" customFormat="1" ht="15" customHeight="1">
      <c r="B10" s="21">
        <v>2</v>
      </c>
      <c r="C10" s="21">
        <v>1</v>
      </c>
      <c r="D10" s="21">
        <v>1</v>
      </c>
      <c r="E10" s="21">
        <v>1</v>
      </c>
      <c r="F10" s="145" t="s">
        <v>135</v>
      </c>
      <c r="G10" s="146" t="s">
        <v>156</v>
      </c>
      <c r="H10" s="136" t="s">
        <v>113</v>
      </c>
      <c r="I10" s="149">
        <v>1533.6553587545777</v>
      </c>
    </row>
    <row r="11" spans="2:9" s="147" customFormat="1" ht="15" customHeight="1">
      <c r="B11" s="21">
        <v>2</v>
      </c>
      <c r="C11" s="21">
        <v>1</v>
      </c>
      <c r="D11" s="21">
        <v>1</v>
      </c>
      <c r="E11" s="21">
        <v>2</v>
      </c>
      <c r="F11" s="145" t="s">
        <v>135</v>
      </c>
      <c r="G11" s="146" t="s">
        <v>156</v>
      </c>
      <c r="H11" s="136" t="s">
        <v>114</v>
      </c>
      <c r="I11" s="149">
        <v>1254.8175292942606</v>
      </c>
    </row>
    <row r="12" spans="2:9" s="147" customFormat="1" ht="15" customHeight="1">
      <c r="B12" s="21">
        <v>2</v>
      </c>
      <c r="C12" s="21">
        <v>1</v>
      </c>
      <c r="D12" s="21">
        <v>1</v>
      </c>
      <c r="E12" s="21">
        <v>3</v>
      </c>
      <c r="F12" s="145" t="s">
        <v>135</v>
      </c>
      <c r="G12" s="146" t="s">
        <v>156</v>
      </c>
      <c r="H12" s="136" t="s">
        <v>115</v>
      </c>
      <c r="I12" s="149">
        <v>836.53713674236826</v>
      </c>
    </row>
    <row r="13" spans="2:9" s="147" customFormat="1" ht="15" customHeight="1">
      <c r="B13" s="21">
        <v>2</v>
      </c>
      <c r="C13" s="21">
        <v>1</v>
      </c>
      <c r="D13" s="21">
        <v>1</v>
      </c>
      <c r="E13" s="21">
        <v>4</v>
      </c>
      <c r="F13" s="145" t="s">
        <v>135</v>
      </c>
      <c r="G13" s="146" t="s">
        <v>157</v>
      </c>
      <c r="H13" s="136" t="s">
        <v>187</v>
      </c>
      <c r="I13" s="149">
        <v>418.26856837118413</v>
      </c>
    </row>
    <row r="14" spans="2:9" s="147" customFormat="1" ht="15" customHeight="1">
      <c r="B14" s="21">
        <v>2</v>
      </c>
      <c r="C14" s="21">
        <v>1</v>
      </c>
      <c r="D14" s="21">
        <v>1</v>
      </c>
      <c r="E14" s="21">
        <v>5</v>
      </c>
      <c r="F14" s="145" t="s">
        <v>135</v>
      </c>
      <c r="G14" s="148" t="s">
        <v>188</v>
      </c>
      <c r="H14" s="136" t="s">
        <v>187</v>
      </c>
      <c r="I14" s="149">
        <v>209.13428418559207</v>
      </c>
    </row>
    <row r="15" spans="2:9" ht="5.25" customHeight="1">
      <c r="B15" s="134"/>
      <c r="C15" s="20"/>
      <c r="D15" s="20"/>
      <c r="E15" s="20"/>
      <c r="F15" s="20"/>
      <c r="G15" s="20"/>
      <c r="H15" s="20"/>
      <c r="I15" s="135"/>
    </row>
    <row r="16" spans="2:9" s="147" customFormat="1" ht="15" customHeight="1">
      <c r="B16" s="21">
        <v>2</v>
      </c>
      <c r="C16" s="21">
        <v>1</v>
      </c>
      <c r="D16" s="21">
        <v>2</v>
      </c>
      <c r="E16" s="21">
        <v>1</v>
      </c>
      <c r="F16" s="145" t="s">
        <v>135</v>
      </c>
      <c r="G16" s="148" t="s">
        <v>159</v>
      </c>
      <c r="H16" s="136" t="s">
        <v>113</v>
      </c>
      <c r="I16" s="149">
        <v>3312.7215881074462</v>
      </c>
    </row>
    <row r="17" spans="2:9" s="147" customFormat="1" ht="15" customHeight="1">
      <c r="B17" s="21">
        <v>2</v>
      </c>
      <c r="C17" s="21">
        <v>1</v>
      </c>
      <c r="D17" s="21">
        <v>2</v>
      </c>
      <c r="E17" s="21">
        <v>2</v>
      </c>
      <c r="F17" s="145" t="s">
        <v>135</v>
      </c>
      <c r="G17" s="148" t="s">
        <v>159</v>
      </c>
      <c r="H17" s="136" t="s">
        <v>114</v>
      </c>
      <c r="I17" s="149">
        <v>2736.8839876190459</v>
      </c>
    </row>
    <row r="18" spans="2:9" s="147" customFormat="1" ht="15" customHeight="1">
      <c r="B18" s="21">
        <v>2</v>
      </c>
      <c r="C18" s="21">
        <v>1</v>
      </c>
      <c r="D18" s="21">
        <v>2</v>
      </c>
      <c r="E18" s="21">
        <v>3</v>
      </c>
      <c r="F18" s="145" t="s">
        <v>135</v>
      </c>
      <c r="G18" s="148" t="s">
        <v>159</v>
      </c>
      <c r="H18" s="136" t="s">
        <v>115</v>
      </c>
      <c r="I18" s="149">
        <v>2374.3782554676418</v>
      </c>
    </row>
    <row r="19" spans="2:9" s="147" customFormat="1" ht="15" customHeight="1">
      <c r="B19" s="21">
        <v>2</v>
      </c>
      <c r="C19" s="21">
        <v>1</v>
      </c>
      <c r="D19" s="21">
        <v>2</v>
      </c>
      <c r="E19" s="21">
        <v>4</v>
      </c>
      <c r="F19" s="145" t="s">
        <v>135</v>
      </c>
      <c r="G19" s="148" t="s">
        <v>160</v>
      </c>
      <c r="H19" s="136" t="s">
        <v>187</v>
      </c>
      <c r="I19" s="149">
        <v>1150.9184534114768</v>
      </c>
    </row>
    <row r="20" spans="2:9" s="147" customFormat="1" ht="15" customHeight="1">
      <c r="B20" s="21">
        <v>2</v>
      </c>
      <c r="C20" s="21">
        <v>1</v>
      </c>
      <c r="D20" s="21">
        <v>2</v>
      </c>
      <c r="E20" s="21">
        <v>5</v>
      </c>
      <c r="F20" s="145" t="s">
        <v>135</v>
      </c>
      <c r="G20" s="148" t="s">
        <v>189</v>
      </c>
      <c r="H20" s="136" t="s">
        <v>187</v>
      </c>
      <c r="I20" s="149">
        <v>593.59751991208748</v>
      </c>
    </row>
    <row r="21" spans="2:9" ht="5.25" customHeight="1">
      <c r="B21" s="134"/>
      <c r="C21" s="20"/>
      <c r="D21" s="20"/>
      <c r="E21" s="20"/>
      <c r="F21" s="20"/>
      <c r="G21" s="20"/>
      <c r="H21" s="20"/>
      <c r="I21" s="135"/>
    </row>
    <row r="22" spans="2:9" s="147" customFormat="1" ht="15" customHeight="1">
      <c r="B22" s="21">
        <v>2</v>
      </c>
      <c r="C22" s="21">
        <v>1</v>
      </c>
      <c r="D22" s="21">
        <v>3</v>
      </c>
      <c r="E22" s="21">
        <v>1</v>
      </c>
      <c r="F22" s="145" t="s">
        <v>135</v>
      </c>
      <c r="G22" s="148" t="s">
        <v>136</v>
      </c>
      <c r="H22" s="136" t="s">
        <v>113</v>
      </c>
      <c r="I22" s="149">
        <v>5221.4163105640991</v>
      </c>
    </row>
    <row r="23" spans="2:9" s="147" customFormat="1" ht="15" customHeight="1">
      <c r="B23" s="21">
        <v>2</v>
      </c>
      <c r="C23" s="21">
        <v>1</v>
      </c>
      <c r="D23" s="21">
        <v>3</v>
      </c>
      <c r="E23" s="21">
        <v>2</v>
      </c>
      <c r="F23" s="145" t="s">
        <v>135</v>
      </c>
      <c r="G23" s="148" t="s">
        <v>136</v>
      </c>
      <c r="H23" s="136" t="s">
        <v>114</v>
      </c>
      <c r="I23" s="149">
        <v>4669.3098407570178</v>
      </c>
    </row>
    <row r="24" spans="2:9" s="147" customFormat="1" ht="15" customHeight="1">
      <c r="B24" s="21">
        <v>2</v>
      </c>
      <c r="C24" s="21">
        <v>1</v>
      </c>
      <c r="D24" s="21">
        <v>3</v>
      </c>
      <c r="E24" s="21">
        <v>3</v>
      </c>
      <c r="F24" s="145" t="s">
        <v>135</v>
      </c>
      <c r="G24" s="148" t="s">
        <v>136</v>
      </c>
      <c r="H24" s="136" t="s">
        <v>115</v>
      </c>
      <c r="I24" s="149">
        <v>3919.1956408107421</v>
      </c>
    </row>
    <row r="25" spans="2:9" s="147" customFormat="1" ht="15" customHeight="1">
      <c r="B25" s="21">
        <v>2</v>
      </c>
      <c r="C25" s="21">
        <v>1</v>
      </c>
      <c r="D25" s="21">
        <v>3</v>
      </c>
      <c r="E25" s="21">
        <v>4</v>
      </c>
      <c r="F25" s="145" t="s">
        <v>135</v>
      </c>
      <c r="G25" s="148" t="s">
        <v>137</v>
      </c>
      <c r="H25" s="136" t="s">
        <v>187</v>
      </c>
      <c r="I25" s="149">
        <v>1959.6</v>
      </c>
    </row>
    <row r="26" spans="2:9" s="147" customFormat="1" ht="15" customHeight="1">
      <c r="B26" s="21">
        <v>2</v>
      </c>
      <c r="C26" s="21">
        <v>1</v>
      </c>
      <c r="D26" s="21">
        <v>3</v>
      </c>
      <c r="E26" s="21">
        <v>5</v>
      </c>
      <c r="F26" s="145" t="s">
        <v>135</v>
      </c>
      <c r="G26" s="148" t="s">
        <v>190</v>
      </c>
      <c r="H26" s="136" t="s">
        <v>187</v>
      </c>
      <c r="I26" s="149">
        <v>979.79891020268553</v>
      </c>
    </row>
    <row r="27" spans="2:9" ht="5.25" customHeight="1">
      <c r="B27" s="134"/>
      <c r="C27" s="20"/>
      <c r="D27" s="20"/>
      <c r="E27" s="20"/>
      <c r="F27" s="20"/>
      <c r="G27" s="20"/>
      <c r="H27" s="20"/>
      <c r="I27" s="135"/>
    </row>
    <row r="28" spans="2:9" s="147" customFormat="1" ht="15" customHeight="1">
      <c r="B28" s="21">
        <v>2</v>
      </c>
      <c r="C28" s="21">
        <v>1</v>
      </c>
      <c r="D28" s="21">
        <v>4</v>
      </c>
      <c r="E28" s="21">
        <v>1</v>
      </c>
      <c r="F28" s="145" t="s">
        <v>135</v>
      </c>
      <c r="G28" s="148" t="s">
        <v>117</v>
      </c>
      <c r="H28" s="136" t="s">
        <v>113</v>
      </c>
      <c r="I28" s="149">
        <v>7884.4228171184322</v>
      </c>
    </row>
    <row r="29" spans="2:9" s="147" customFormat="1" ht="15" customHeight="1">
      <c r="B29" s="21">
        <v>2</v>
      </c>
      <c r="C29" s="21">
        <v>1</v>
      </c>
      <c r="D29" s="21">
        <v>4</v>
      </c>
      <c r="E29" s="21">
        <v>2</v>
      </c>
      <c r="F29" s="145" t="s">
        <v>135</v>
      </c>
      <c r="G29" s="148" t="s">
        <v>117</v>
      </c>
      <c r="H29" s="136" t="s">
        <v>114</v>
      </c>
      <c r="I29" s="149">
        <v>6389.7872547008501</v>
      </c>
    </row>
    <row r="30" spans="2:9" s="147" customFormat="1" ht="15" customHeight="1">
      <c r="B30" s="21">
        <v>2</v>
      </c>
      <c r="C30" s="21">
        <v>1</v>
      </c>
      <c r="D30" s="21">
        <v>4</v>
      </c>
      <c r="E30" s="21">
        <v>3</v>
      </c>
      <c r="F30" s="145" t="s">
        <v>135</v>
      </c>
      <c r="G30" s="148" t="s">
        <v>117</v>
      </c>
      <c r="H30" s="136" t="s">
        <v>115</v>
      </c>
      <c r="I30" s="149">
        <v>5935.277572459092</v>
      </c>
    </row>
    <row r="31" spans="2:9" s="147" customFormat="1" ht="15" customHeight="1">
      <c r="B31" s="21">
        <v>2</v>
      </c>
      <c r="C31" s="21">
        <v>1</v>
      </c>
      <c r="D31" s="21">
        <v>4</v>
      </c>
      <c r="E31" s="21">
        <v>4</v>
      </c>
      <c r="F31" s="145" t="s">
        <v>135</v>
      </c>
      <c r="G31" s="148" t="s">
        <v>138</v>
      </c>
      <c r="H31" s="136" t="s">
        <v>187</v>
      </c>
      <c r="I31" s="149">
        <v>2967.6328741391926</v>
      </c>
    </row>
    <row r="32" spans="2:9" s="147" customFormat="1" ht="15" customHeight="1">
      <c r="B32" s="21">
        <v>2</v>
      </c>
      <c r="C32" s="21">
        <v>1</v>
      </c>
      <c r="D32" s="21">
        <v>4</v>
      </c>
      <c r="E32" s="21">
        <v>5</v>
      </c>
      <c r="F32" s="145" t="s">
        <v>135</v>
      </c>
      <c r="G32" s="148" t="s">
        <v>191</v>
      </c>
      <c r="H32" s="136" t="s">
        <v>187</v>
      </c>
      <c r="I32" s="149">
        <v>1483.8164370695963</v>
      </c>
    </row>
    <row r="33" spans="2:9" ht="5.25" customHeight="1">
      <c r="B33" s="134"/>
      <c r="C33" s="20"/>
      <c r="D33" s="20"/>
      <c r="E33" s="20"/>
      <c r="F33" s="20"/>
      <c r="G33" s="20"/>
      <c r="H33" s="20"/>
      <c r="I33" s="135"/>
    </row>
    <row r="34" spans="2:9" s="147" customFormat="1" ht="15" customHeight="1">
      <c r="B34" s="21">
        <v>2</v>
      </c>
      <c r="C34" s="21">
        <v>1</v>
      </c>
      <c r="D34" s="21">
        <v>5</v>
      </c>
      <c r="E34" s="21">
        <v>1</v>
      </c>
      <c r="F34" s="145" t="s">
        <v>135</v>
      </c>
      <c r="G34" s="148" t="s">
        <v>139</v>
      </c>
      <c r="H34" s="136" t="s">
        <v>113</v>
      </c>
      <c r="I34" s="149">
        <v>11007.520019208783</v>
      </c>
    </row>
    <row r="35" spans="2:9" s="147" customFormat="1" ht="15" customHeight="1">
      <c r="B35" s="21">
        <v>2</v>
      </c>
      <c r="C35" s="21">
        <v>1</v>
      </c>
      <c r="D35" s="21">
        <v>5</v>
      </c>
      <c r="E35" s="21">
        <v>2</v>
      </c>
      <c r="F35" s="145" t="s">
        <v>135</v>
      </c>
      <c r="G35" s="148" t="s">
        <v>139</v>
      </c>
      <c r="H35" s="136" t="s">
        <v>114</v>
      </c>
      <c r="I35" s="149">
        <v>9886.5522155311282</v>
      </c>
    </row>
    <row r="36" spans="2:9" s="147" customFormat="1" ht="15" customHeight="1">
      <c r="B36" s="21">
        <v>2</v>
      </c>
      <c r="C36" s="21">
        <v>1</v>
      </c>
      <c r="D36" s="21">
        <v>5</v>
      </c>
      <c r="E36" s="21">
        <v>3</v>
      </c>
      <c r="F36" s="145" t="s">
        <v>135</v>
      </c>
      <c r="G36" s="148" t="s">
        <v>139</v>
      </c>
      <c r="H36" s="136" t="s">
        <v>115</v>
      </c>
      <c r="I36" s="149">
        <v>9189.4339935189182</v>
      </c>
    </row>
    <row r="37" spans="2:9" s="147" customFormat="1" ht="15" customHeight="1">
      <c r="B37" s="21">
        <v>2</v>
      </c>
      <c r="C37" s="21">
        <v>1</v>
      </c>
      <c r="D37" s="21">
        <v>5</v>
      </c>
      <c r="E37" s="21">
        <v>4</v>
      </c>
      <c r="F37" s="145" t="s">
        <v>135</v>
      </c>
      <c r="G37" s="148" t="s">
        <v>140</v>
      </c>
      <c r="H37" s="136" t="s">
        <v>187</v>
      </c>
      <c r="I37" s="149">
        <v>4594.7110846691057</v>
      </c>
    </row>
    <row r="38" spans="2:9" s="147" customFormat="1" ht="15" customHeight="1">
      <c r="B38" s="21">
        <v>2</v>
      </c>
      <c r="C38" s="21">
        <v>1</v>
      </c>
      <c r="D38" s="21">
        <v>5</v>
      </c>
      <c r="E38" s="21">
        <v>5</v>
      </c>
      <c r="F38" s="145" t="s">
        <v>135</v>
      </c>
      <c r="G38" s="148" t="s">
        <v>192</v>
      </c>
      <c r="H38" s="136" t="s">
        <v>187</v>
      </c>
      <c r="I38" s="149">
        <v>2297.3555423345529</v>
      </c>
    </row>
    <row r="39" spans="2:9" ht="5.25" customHeight="1">
      <c r="B39" s="134"/>
      <c r="C39" s="20"/>
      <c r="D39" s="20"/>
      <c r="E39" s="20"/>
      <c r="F39" s="20"/>
      <c r="G39" s="20"/>
      <c r="H39" s="20"/>
      <c r="I39" s="135"/>
    </row>
    <row r="40" spans="2:9" s="147" customFormat="1" ht="15" customHeight="1">
      <c r="B40" s="21">
        <v>2</v>
      </c>
      <c r="C40" s="21">
        <v>1</v>
      </c>
      <c r="D40" s="21">
        <v>6</v>
      </c>
      <c r="E40" s="21">
        <v>1</v>
      </c>
      <c r="F40" s="22" t="s">
        <v>141</v>
      </c>
      <c r="G40" s="23" t="s">
        <v>142</v>
      </c>
      <c r="H40" s="21" t="s">
        <v>113</v>
      </c>
      <c r="I40" s="149">
        <v>11138.874842695963</v>
      </c>
    </row>
    <row r="41" spans="2:9" s="147" customFormat="1" ht="15" customHeight="1">
      <c r="B41" s="21">
        <v>2</v>
      </c>
      <c r="C41" s="21">
        <v>1</v>
      </c>
      <c r="D41" s="21">
        <v>6</v>
      </c>
      <c r="E41" s="21">
        <v>2</v>
      </c>
      <c r="F41" s="22" t="s">
        <v>141</v>
      </c>
      <c r="G41" s="23" t="s">
        <v>142</v>
      </c>
      <c r="H41" s="21" t="s">
        <v>114</v>
      </c>
      <c r="I41" s="149">
        <v>10027.910295897429</v>
      </c>
    </row>
    <row r="42" spans="2:9" s="147" customFormat="1" ht="15" customHeight="1">
      <c r="B42" s="21">
        <v>2</v>
      </c>
      <c r="C42" s="21">
        <v>1</v>
      </c>
      <c r="D42" s="21">
        <v>6</v>
      </c>
      <c r="E42" s="21">
        <v>3</v>
      </c>
      <c r="F42" s="22" t="s">
        <v>141</v>
      </c>
      <c r="G42" s="23" t="s">
        <v>142</v>
      </c>
      <c r="H42" s="21" t="s">
        <v>115</v>
      </c>
      <c r="I42" s="149">
        <v>9304.4241509059757</v>
      </c>
    </row>
    <row r="43" spans="2:9" s="147" customFormat="1" ht="15" customHeight="1">
      <c r="B43" s="21">
        <v>2</v>
      </c>
      <c r="C43" s="21">
        <v>1</v>
      </c>
      <c r="D43" s="21">
        <v>6</v>
      </c>
      <c r="E43" s="21">
        <v>4</v>
      </c>
      <c r="F43" s="22" t="s">
        <v>141</v>
      </c>
      <c r="G43" s="23" t="s">
        <v>140</v>
      </c>
      <c r="H43" s="21" t="s">
        <v>187</v>
      </c>
      <c r="I43" s="149">
        <v>4645.8979629548203</v>
      </c>
    </row>
    <row r="44" spans="2:9" s="147" customFormat="1" ht="15" customHeight="1">
      <c r="B44" s="21">
        <v>2</v>
      </c>
      <c r="C44" s="21">
        <v>1</v>
      </c>
      <c r="D44" s="21">
        <v>6</v>
      </c>
      <c r="E44" s="21">
        <v>5</v>
      </c>
      <c r="F44" s="22" t="s">
        <v>141</v>
      </c>
      <c r="G44" s="23" t="s">
        <v>192</v>
      </c>
      <c r="H44" s="21" t="s">
        <v>187</v>
      </c>
      <c r="I44" s="149">
        <v>2322.8721243028067</v>
      </c>
    </row>
    <row r="45" spans="2:9" ht="8.25" customHeight="1">
      <c r="B45" s="150"/>
      <c r="C45" s="151"/>
      <c r="D45" s="151"/>
      <c r="E45" s="151"/>
      <c r="F45" s="151"/>
      <c r="G45" s="151"/>
      <c r="H45" s="151"/>
      <c r="I45" s="152"/>
    </row>
    <row r="46" spans="2:9" ht="30" customHeight="1">
      <c r="B46" s="491" t="s">
        <v>210</v>
      </c>
      <c r="C46" s="492"/>
      <c r="D46" s="492"/>
      <c r="E46" s="492"/>
      <c r="F46" s="492"/>
      <c r="G46" s="492"/>
      <c r="H46" s="492"/>
      <c r="I46" s="493"/>
    </row>
    <row r="47" spans="2:9" ht="6" customHeight="1">
      <c r="B47" s="488"/>
      <c r="C47" s="489"/>
      <c r="D47" s="489"/>
      <c r="E47" s="489"/>
      <c r="F47" s="489"/>
      <c r="G47" s="489"/>
      <c r="H47" s="489"/>
      <c r="I47" s="490"/>
    </row>
    <row r="48" spans="2:9" s="147" customFormat="1" ht="30" customHeight="1">
      <c r="B48" s="494" t="s">
        <v>211</v>
      </c>
      <c r="C48" s="495"/>
      <c r="D48" s="495"/>
      <c r="E48" s="495"/>
      <c r="F48" s="495"/>
      <c r="G48" s="495"/>
      <c r="H48" s="495"/>
      <c r="I48" s="496"/>
    </row>
    <row r="49" spans="2:11" ht="6" customHeight="1">
      <c r="B49" s="488"/>
      <c r="C49" s="489"/>
      <c r="D49" s="489"/>
      <c r="E49" s="489"/>
      <c r="F49" s="489"/>
      <c r="G49" s="489"/>
      <c r="H49" s="489"/>
      <c r="I49" s="490"/>
    </row>
    <row r="50" spans="2:11" s="147" customFormat="1" ht="45" customHeight="1">
      <c r="B50" s="497" t="s">
        <v>212</v>
      </c>
      <c r="C50" s="498"/>
      <c r="D50" s="498"/>
      <c r="E50" s="498"/>
      <c r="F50" s="498"/>
      <c r="G50" s="498"/>
      <c r="H50" s="498"/>
      <c r="I50" s="499"/>
    </row>
    <row r="51" spans="2:11" ht="19.5" customHeight="1">
      <c r="B51" s="16"/>
      <c r="C51" s="16"/>
      <c r="D51" s="16"/>
      <c r="E51" s="16"/>
      <c r="F51" s="16"/>
      <c r="G51" s="15"/>
      <c r="H51" s="16"/>
      <c r="I51" s="16"/>
    </row>
    <row r="52" spans="2:11">
      <c r="B52" s="15"/>
      <c r="C52" s="15"/>
      <c r="D52" s="15"/>
      <c r="E52" s="15"/>
      <c r="F52" s="15"/>
      <c r="G52" s="15"/>
      <c r="H52" s="15"/>
      <c r="I52" s="15"/>
    </row>
    <row r="54" spans="2:11">
      <c r="J54" s="15"/>
      <c r="K54" s="15"/>
    </row>
    <row r="55" spans="2:11">
      <c r="J55" s="15"/>
      <c r="K55" s="15"/>
    </row>
    <row r="56" spans="2:11">
      <c r="J56" s="15"/>
      <c r="K56" s="15"/>
    </row>
    <row r="57" spans="2:11">
      <c r="J57" s="15"/>
      <c r="K57" s="15"/>
    </row>
  </sheetData>
  <sheetProtection formatCells="0" formatColumns="0" formatRows="0" insertColumns="0" insertRows="0" insertHyperlinks="0" deleteColumns="0" deleteRows="0" sort="0" autoFilter="0" pivotTables="0"/>
  <mergeCells count="17">
    <mergeCell ref="B9:I9"/>
    <mergeCell ref="B47:I47"/>
    <mergeCell ref="B46:I46"/>
    <mergeCell ref="B48:I48"/>
    <mergeCell ref="B50:I50"/>
    <mergeCell ref="B49:I49"/>
    <mergeCell ref="B8:E8"/>
    <mergeCell ref="F8:G8"/>
    <mergeCell ref="B1:I1"/>
    <mergeCell ref="B2:I2"/>
    <mergeCell ref="B3:B7"/>
    <mergeCell ref="C3:C7"/>
    <mergeCell ref="D3:D7"/>
    <mergeCell ref="E3:E7"/>
    <mergeCell ref="F4:I4"/>
    <mergeCell ref="F5:I5"/>
    <mergeCell ref="F6:I6"/>
  </mergeCells>
  <printOptions horizontalCentered="1"/>
  <pageMargins left="0.47" right="0.61" top="0.65" bottom="0.15748031496062992" header="0.15748031496062992" footer="0"/>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dimension ref="A1:H52"/>
  <sheetViews>
    <sheetView showGridLines="0" view="pageBreakPreview" zoomScaleSheetLayoutView="100" zoomScalePageLayoutView="90" workbookViewId="0">
      <selection activeCell="E45" sqref="E45:G45"/>
    </sheetView>
  </sheetViews>
  <sheetFormatPr baseColWidth="10" defaultColWidth="11.42578125" defaultRowHeight="12.75"/>
  <cols>
    <col min="1" max="1" width="5.85546875" style="14" customWidth="1"/>
    <col min="2" max="3" width="6.140625" style="14" customWidth="1"/>
    <col min="4" max="4" width="6.28515625" style="14" customWidth="1"/>
    <col min="5" max="5" width="17.85546875" style="14" customWidth="1"/>
    <col min="6" max="6" width="22.28515625" style="14" customWidth="1"/>
    <col min="7" max="7" width="8.85546875" style="14" customWidth="1"/>
    <col min="8" max="8" width="21.140625" style="14" customWidth="1"/>
    <col min="9" max="16384" width="11.42578125" style="14"/>
  </cols>
  <sheetData>
    <row r="1" spans="1:8" ht="18" customHeight="1">
      <c r="A1" s="446" t="s">
        <v>186</v>
      </c>
      <c r="B1" s="447"/>
      <c r="C1" s="447"/>
      <c r="D1" s="447"/>
      <c r="E1" s="447"/>
      <c r="F1" s="447"/>
      <c r="G1" s="447"/>
      <c r="H1" s="448"/>
    </row>
    <row r="2" spans="1:8" ht="20.100000000000001" customHeight="1">
      <c r="A2" s="474" t="s">
        <v>223</v>
      </c>
      <c r="B2" s="475"/>
      <c r="C2" s="475"/>
      <c r="D2" s="475"/>
      <c r="E2" s="475"/>
      <c r="F2" s="475"/>
      <c r="G2" s="475"/>
      <c r="H2" s="476"/>
    </row>
    <row r="3" spans="1:8" ht="18.75" customHeight="1">
      <c r="A3" s="477" t="s">
        <v>43</v>
      </c>
      <c r="B3" s="477" t="s">
        <v>108</v>
      </c>
      <c r="C3" s="477" t="s">
        <v>110</v>
      </c>
      <c r="D3" s="478" t="s">
        <v>44</v>
      </c>
      <c r="E3" s="137"/>
      <c r="F3" s="138"/>
      <c r="G3" s="138"/>
      <c r="H3" s="139"/>
    </row>
    <row r="4" spans="1:8" ht="12.75" customHeight="1">
      <c r="A4" s="477"/>
      <c r="B4" s="477"/>
      <c r="C4" s="477"/>
      <c r="D4" s="478"/>
      <c r="E4" s="479" t="s">
        <v>158</v>
      </c>
      <c r="F4" s="480"/>
      <c r="G4" s="480"/>
      <c r="H4" s="481"/>
    </row>
    <row r="5" spans="1:8" ht="12.75" customHeight="1">
      <c r="A5" s="477"/>
      <c r="B5" s="477"/>
      <c r="C5" s="477"/>
      <c r="D5" s="478"/>
      <c r="E5" s="479" t="s">
        <v>109</v>
      </c>
      <c r="F5" s="480"/>
      <c r="G5" s="480"/>
      <c r="H5" s="481"/>
    </row>
    <row r="6" spans="1:8">
      <c r="A6" s="477"/>
      <c r="B6" s="477"/>
      <c r="C6" s="477"/>
      <c r="D6" s="478"/>
      <c r="E6" s="482"/>
      <c r="F6" s="483"/>
      <c r="G6" s="483"/>
      <c r="H6" s="484"/>
    </row>
    <row r="7" spans="1:8" ht="15.75" customHeight="1">
      <c r="A7" s="477"/>
      <c r="B7" s="477"/>
      <c r="C7" s="477" t="s">
        <v>44</v>
      </c>
      <c r="D7" s="478" t="s">
        <v>45</v>
      </c>
      <c r="E7" s="140"/>
      <c r="F7" s="141"/>
      <c r="G7" s="141"/>
      <c r="H7" s="142"/>
    </row>
    <row r="8" spans="1:8" s="161" customFormat="1" ht="21" customHeight="1">
      <c r="A8" s="506" t="s">
        <v>46</v>
      </c>
      <c r="B8" s="507"/>
      <c r="C8" s="507"/>
      <c r="D8" s="508"/>
      <c r="E8" s="509" t="s">
        <v>110</v>
      </c>
      <c r="F8" s="510"/>
      <c r="G8" s="136" t="s">
        <v>44</v>
      </c>
      <c r="H8" s="21" t="s">
        <v>111</v>
      </c>
    </row>
    <row r="9" spans="1:8" s="147" customFormat="1" ht="15" customHeight="1">
      <c r="A9" s="153">
        <v>2</v>
      </c>
      <c r="B9" s="153">
        <v>2</v>
      </c>
      <c r="C9" s="153">
        <v>1</v>
      </c>
      <c r="D9" s="153">
        <v>1</v>
      </c>
      <c r="E9" s="70" t="s">
        <v>112</v>
      </c>
      <c r="F9" s="154" t="s">
        <v>159</v>
      </c>
      <c r="G9" s="79" t="s">
        <v>113</v>
      </c>
      <c r="H9" s="162">
        <v>3467.4646410354067</v>
      </c>
    </row>
    <row r="10" spans="1:8" s="147" customFormat="1" ht="15" customHeight="1">
      <c r="A10" s="153">
        <v>2</v>
      </c>
      <c r="B10" s="153">
        <v>2</v>
      </c>
      <c r="C10" s="153">
        <v>1</v>
      </c>
      <c r="D10" s="153">
        <v>2</v>
      </c>
      <c r="E10" s="70" t="s">
        <v>112</v>
      </c>
      <c r="F10" s="154" t="s">
        <v>159</v>
      </c>
      <c r="G10" s="79" t="s">
        <v>114</v>
      </c>
      <c r="H10" s="162">
        <v>2876.3029023492045</v>
      </c>
    </row>
    <row r="11" spans="1:8" s="147" customFormat="1" ht="15" customHeight="1">
      <c r="A11" s="153">
        <v>2</v>
      </c>
      <c r="B11" s="153">
        <v>2</v>
      </c>
      <c r="C11" s="153">
        <v>1</v>
      </c>
      <c r="D11" s="153">
        <v>3</v>
      </c>
      <c r="E11" s="70" t="s">
        <v>112</v>
      </c>
      <c r="F11" s="154" t="s">
        <v>159</v>
      </c>
      <c r="G11" s="79" t="s">
        <v>115</v>
      </c>
      <c r="H11" s="162">
        <v>2402.2714977582405</v>
      </c>
    </row>
    <row r="12" spans="1:8" ht="6.75" customHeight="1">
      <c r="A12" s="187"/>
      <c r="B12" s="18"/>
      <c r="C12" s="18"/>
      <c r="D12" s="18"/>
      <c r="E12" s="18"/>
      <c r="F12" s="18"/>
      <c r="G12" s="18"/>
      <c r="H12" s="188"/>
    </row>
    <row r="13" spans="1:8" s="147" customFormat="1" ht="15" customHeight="1">
      <c r="A13" s="153">
        <v>2</v>
      </c>
      <c r="B13" s="153">
        <v>2</v>
      </c>
      <c r="C13" s="153">
        <v>2</v>
      </c>
      <c r="D13" s="153">
        <v>1</v>
      </c>
      <c r="E13" s="70" t="s">
        <v>112</v>
      </c>
      <c r="F13" s="154" t="s">
        <v>116</v>
      </c>
      <c r="G13" s="79" t="s">
        <v>113</v>
      </c>
      <c r="H13" s="162">
        <v>4695.7960055433423</v>
      </c>
    </row>
    <row r="14" spans="1:8" s="147" customFormat="1" ht="15" customHeight="1">
      <c r="A14" s="153">
        <v>2</v>
      </c>
      <c r="B14" s="153">
        <v>2</v>
      </c>
      <c r="C14" s="153">
        <v>2</v>
      </c>
      <c r="D14" s="153">
        <v>2</v>
      </c>
      <c r="E14" s="70" t="s">
        <v>112</v>
      </c>
      <c r="F14" s="154" t="s">
        <v>116</v>
      </c>
      <c r="G14" s="79" t="s">
        <v>114</v>
      </c>
      <c r="H14" s="162">
        <v>3800.6937017533555</v>
      </c>
    </row>
    <row r="15" spans="1:8" s="147" customFormat="1" ht="15" customHeight="1">
      <c r="A15" s="153">
        <v>2</v>
      </c>
      <c r="B15" s="153">
        <v>2</v>
      </c>
      <c r="C15" s="153">
        <v>2</v>
      </c>
      <c r="D15" s="153">
        <v>3</v>
      </c>
      <c r="E15" s="70" t="s">
        <v>112</v>
      </c>
      <c r="F15" s="154" t="s">
        <v>116</v>
      </c>
      <c r="G15" s="79" t="s">
        <v>115</v>
      </c>
      <c r="H15" s="162">
        <v>2980.8759565323544</v>
      </c>
    </row>
    <row r="16" spans="1:8" ht="6.75" customHeight="1">
      <c r="A16" s="187"/>
      <c r="B16" s="18"/>
      <c r="C16" s="18"/>
      <c r="D16" s="18"/>
      <c r="E16" s="18"/>
      <c r="F16" s="18"/>
      <c r="G16" s="18"/>
      <c r="H16" s="188"/>
    </row>
    <row r="17" spans="1:8" s="147" customFormat="1" ht="15" customHeight="1">
      <c r="A17" s="153">
        <v>2</v>
      </c>
      <c r="B17" s="153">
        <v>2</v>
      </c>
      <c r="C17" s="153">
        <v>3</v>
      </c>
      <c r="D17" s="153">
        <v>1</v>
      </c>
      <c r="E17" s="70" t="s">
        <v>112</v>
      </c>
      <c r="F17" s="154" t="s">
        <v>117</v>
      </c>
      <c r="G17" s="79" t="s">
        <v>113</v>
      </c>
      <c r="H17" s="162">
        <v>7284.9013826715463</v>
      </c>
    </row>
    <row r="18" spans="1:8" s="147" customFormat="1" ht="15" customHeight="1">
      <c r="A18" s="153">
        <v>2</v>
      </c>
      <c r="B18" s="153">
        <v>2</v>
      </c>
      <c r="C18" s="153">
        <v>3</v>
      </c>
      <c r="D18" s="153">
        <v>2</v>
      </c>
      <c r="E18" s="70" t="s">
        <v>112</v>
      </c>
      <c r="F18" s="154" t="s">
        <v>117</v>
      </c>
      <c r="G18" s="79" t="s">
        <v>114</v>
      </c>
      <c r="H18" s="162">
        <v>6138.8308433504235</v>
      </c>
    </row>
    <row r="19" spans="1:8" s="147" customFormat="1" ht="15" customHeight="1">
      <c r="A19" s="153">
        <v>2</v>
      </c>
      <c r="B19" s="153">
        <v>2</v>
      </c>
      <c r="C19" s="153">
        <v>3</v>
      </c>
      <c r="D19" s="153">
        <v>3</v>
      </c>
      <c r="E19" s="70" t="s">
        <v>112</v>
      </c>
      <c r="F19" s="154" t="s">
        <v>117</v>
      </c>
      <c r="G19" s="79" t="s">
        <v>115</v>
      </c>
      <c r="H19" s="162">
        <v>5429.1789897875424</v>
      </c>
    </row>
    <row r="20" spans="1:8" ht="6" customHeight="1">
      <c r="A20" s="183"/>
      <c r="B20" s="121"/>
      <c r="C20" s="121"/>
      <c r="D20" s="121"/>
      <c r="E20" s="121"/>
      <c r="F20" s="121"/>
      <c r="G20" s="121"/>
      <c r="H20" s="184"/>
    </row>
    <row r="21" spans="1:8" s="147" customFormat="1" ht="15" customHeight="1">
      <c r="A21" s="153">
        <v>2</v>
      </c>
      <c r="B21" s="153">
        <v>3</v>
      </c>
      <c r="C21" s="153">
        <v>1</v>
      </c>
      <c r="D21" s="153">
        <v>1</v>
      </c>
      <c r="E21" s="70" t="s">
        <v>118</v>
      </c>
      <c r="F21" s="154" t="s">
        <v>119</v>
      </c>
      <c r="G21" s="79" t="s">
        <v>113</v>
      </c>
      <c r="H21" s="162">
        <v>6735.4671777045141</v>
      </c>
    </row>
    <row r="22" spans="1:8" s="147" customFormat="1" ht="15" customHeight="1">
      <c r="A22" s="153">
        <v>2</v>
      </c>
      <c r="B22" s="153">
        <v>3</v>
      </c>
      <c r="C22" s="153">
        <v>1</v>
      </c>
      <c r="D22" s="153">
        <v>2</v>
      </c>
      <c r="E22" s="70" t="s">
        <v>118</v>
      </c>
      <c r="F22" s="154" t="s">
        <v>119</v>
      </c>
      <c r="G22" s="79" t="s">
        <v>114</v>
      </c>
      <c r="H22" s="162">
        <v>6061.9263720244162</v>
      </c>
    </row>
    <row r="23" spans="1:8" s="147" customFormat="1" ht="15" customHeight="1">
      <c r="A23" s="153">
        <v>2</v>
      </c>
      <c r="B23" s="153">
        <v>3</v>
      </c>
      <c r="C23" s="153">
        <v>1</v>
      </c>
      <c r="D23" s="153">
        <v>3</v>
      </c>
      <c r="E23" s="70" t="s">
        <v>118</v>
      </c>
      <c r="F23" s="154" t="s">
        <v>119</v>
      </c>
      <c r="G23" s="79" t="s">
        <v>115</v>
      </c>
      <c r="H23" s="162">
        <v>5388.3737421636106</v>
      </c>
    </row>
    <row r="24" spans="1:8" ht="6" customHeight="1">
      <c r="A24" s="511"/>
      <c r="B24" s="512"/>
      <c r="C24" s="512"/>
      <c r="D24" s="512"/>
      <c r="E24" s="512"/>
      <c r="F24" s="512"/>
      <c r="G24" s="512"/>
      <c r="H24" s="513"/>
    </row>
    <row r="25" spans="1:8" s="147" customFormat="1" ht="15" customHeight="1">
      <c r="A25" s="153">
        <v>2</v>
      </c>
      <c r="B25" s="153">
        <v>3</v>
      </c>
      <c r="C25" s="153">
        <v>2</v>
      </c>
      <c r="D25" s="153">
        <v>1</v>
      </c>
      <c r="E25" s="70" t="s">
        <v>118</v>
      </c>
      <c r="F25" s="154" t="s">
        <v>116</v>
      </c>
      <c r="G25" s="79" t="s">
        <v>113</v>
      </c>
      <c r="H25" s="162">
        <v>5207.4756015091543</v>
      </c>
    </row>
    <row r="26" spans="1:8" s="147" customFormat="1" ht="15" customHeight="1">
      <c r="A26" s="153">
        <v>2</v>
      </c>
      <c r="B26" s="153">
        <v>3</v>
      </c>
      <c r="C26" s="153">
        <v>2</v>
      </c>
      <c r="D26" s="153">
        <v>2</v>
      </c>
      <c r="E26" s="70" t="s">
        <v>118</v>
      </c>
      <c r="F26" s="154" t="s">
        <v>116</v>
      </c>
      <c r="G26" s="79" t="s">
        <v>114</v>
      </c>
      <c r="H26" s="162">
        <v>4851.9579601562855</v>
      </c>
    </row>
    <row r="27" spans="1:8" s="147" customFormat="1" ht="15" customHeight="1">
      <c r="A27" s="153">
        <v>2</v>
      </c>
      <c r="B27" s="153">
        <v>3</v>
      </c>
      <c r="C27" s="153">
        <v>2</v>
      </c>
      <c r="D27" s="153">
        <v>3</v>
      </c>
      <c r="E27" s="70" t="s">
        <v>118</v>
      </c>
      <c r="F27" s="154" t="s">
        <v>116</v>
      </c>
      <c r="G27" s="79" t="s">
        <v>115</v>
      </c>
      <c r="H27" s="162">
        <v>4677.6695365177011</v>
      </c>
    </row>
    <row r="28" spans="1:8" ht="5.25" customHeight="1">
      <c r="A28" s="511"/>
      <c r="B28" s="512"/>
      <c r="C28" s="512"/>
      <c r="D28" s="512"/>
      <c r="E28" s="512"/>
      <c r="F28" s="512"/>
      <c r="G28" s="512"/>
      <c r="H28" s="513"/>
    </row>
    <row r="29" spans="1:8" s="147" customFormat="1" ht="15" customHeight="1">
      <c r="A29" s="153">
        <v>2</v>
      </c>
      <c r="B29" s="153">
        <v>4</v>
      </c>
      <c r="C29" s="153">
        <v>1</v>
      </c>
      <c r="D29" s="153">
        <v>1</v>
      </c>
      <c r="E29" s="70" t="s">
        <v>120</v>
      </c>
      <c r="F29" s="155" t="s">
        <v>161</v>
      </c>
      <c r="G29" s="79" t="s">
        <v>113</v>
      </c>
      <c r="H29" s="162">
        <v>2290.0600228376052</v>
      </c>
    </row>
    <row r="30" spans="1:8" s="147" customFormat="1" ht="15" customHeight="1">
      <c r="A30" s="153">
        <v>2</v>
      </c>
      <c r="B30" s="153">
        <v>4</v>
      </c>
      <c r="C30" s="153">
        <v>1</v>
      </c>
      <c r="D30" s="153">
        <v>2</v>
      </c>
      <c r="E30" s="70" t="s">
        <v>120</v>
      </c>
      <c r="F30" s="155" t="s">
        <v>161</v>
      </c>
      <c r="G30" s="79" t="s">
        <v>114</v>
      </c>
      <c r="H30" s="162">
        <v>1885.9331745934053</v>
      </c>
    </row>
    <row r="31" spans="1:8" s="147" customFormat="1" ht="15" customHeight="1">
      <c r="A31" s="156">
        <v>2</v>
      </c>
      <c r="B31" s="156">
        <v>4</v>
      </c>
      <c r="C31" s="156">
        <v>1</v>
      </c>
      <c r="D31" s="156">
        <v>3</v>
      </c>
      <c r="E31" s="157" t="s">
        <v>120</v>
      </c>
      <c r="F31" s="158" t="s">
        <v>161</v>
      </c>
      <c r="G31" s="159" t="s">
        <v>115</v>
      </c>
      <c r="H31" s="189">
        <v>1616.5073929767998</v>
      </c>
    </row>
    <row r="32" spans="1:8" ht="17.25" customHeight="1">
      <c r="A32" s="506" t="s">
        <v>121</v>
      </c>
      <c r="B32" s="506"/>
      <c r="C32" s="506"/>
      <c r="D32" s="506"/>
      <c r="E32" s="506"/>
      <c r="F32" s="506"/>
      <c r="G32" s="506"/>
      <c r="H32" s="160" t="s">
        <v>122</v>
      </c>
    </row>
    <row r="33" spans="1:8" ht="14.25">
      <c r="A33" s="501" t="s">
        <v>187</v>
      </c>
      <c r="B33" s="501"/>
      <c r="C33" s="501"/>
      <c r="D33" s="501"/>
      <c r="E33" s="500" t="s">
        <v>123</v>
      </c>
      <c r="F33" s="505"/>
      <c r="G33" s="505"/>
      <c r="H33" s="162">
        <v>1950.9898168498155</v>
      </c>
    </row>
    <row r="34" spans="1:8" ht="14.25">
      <c r="A34" s="501" t="s">
        <v>187</v>
      </c>
      <c r="B34" s="501"/>
      <c r="C34" s="501"/>
      <c r="D34" s="501"/>
      <c r="E34" s="500" t="s">
        <v>371</v>
      </c>
      <c r="F34" s="505"/>
      <c r="G34" s="505"/>
      <c r="H34" s="162">
        <v>2613.1999999999998</v>
      </c>
    </row>
    <row r="35" spans="1:8" ht="14.25">
      <c r="A35" s="501" t="s">
        <v>187</v>
      </c>
      <c r="B35" s="501"/>
      <c r="C35" s="501"/>
      <c r="D35" s="501"/>
      <c r="E35" s="500" t="s">
        <v>124</v>
      </c>
      <c r="F35" s="505"/>
      <c r="G35" s="505"/>
      <c r="H35" s="162">
        <v>845.42892063492013</v>
      </c>
    </row>
    <row r="36" spans="1:8" ht="12.75" customHeight="1">
      <c r="A36" s="501" t="s">
        <v>187</v>
      </c>
      <c r="B36" s="501"/>
      <c r="C36" s="501"/>
      <c r="D36" s="501"/>
      <c r="E36" s="500" t="s">
        <v>125</v>
      </c>
      <c r="F36" s="505"/>
      <c r="G36" s="505"/>
      <c r="H36" s="162">
        <v>455.23095726495694</v>
      </c>
    </row>
    <row r="37" spans="1:8" ht="14.25">
      <c r="A37" s="501" t="s">
        <v>187</v>
      </c>
      <c r="B37" s="501"/>
      <c r="C37" s="501"/>
      <c r="D37" s="501"/>
      <c r="E37" s="502" t="s">
        <v>224</v>
      </c>
      <c r="F37" s="503"/>
      <c r="G37" s="504"/>
      <c r="H37" s="162">
        <v>6503.2993894993851</v>
      </c>
    </row>
    <row r="38" spans="1:8" ht="14.25">
      <c r="A38" s="501" t="s">
        <v>187</v>
      </c>
      <c r="B38" s="501"/>
      <c r="C38" s="501"/>
      <c r="D38" s="501"/>
      <c r="E38" s="502" t="s">
        <v>126</v>
      </c>
      <c r="F38" s="503"/>
      <c r="G38" s="504"/>
      <c r="H38" s="162">
        <v>1950.9898168498155</v>
      </c>
    </row>
    <row r="39" spans="1:8" ht="14.25">
      <c r="A39" s="501" t="s">
        <v>187</v>
      </c>
      <c r="B39" s="501"/>
      <c r="C39" s="501"/>
      <c r="D39" s="501"/>
      <c r="E39" s="502" t="s">
        <v>127</v>
      </c>
      <c r="F39" s="503"/>
      <c r="G39" s="504"/>
      <c r="H39" s="162">
        <v>130065.9877899877</v>
      </c>
    </row>
    <row r="40" spans="1:8" ht="14.25">
      <c r="A40" s="501" t="s">
        <v>187</v>
      </c>
      <c r="B40" s="501"/>
      <c r="C40" s="501"/>
      <c r="D40" s="501"/>
      <c r="E40" s="502" t="s">
        <v>372</v>
      </c>
      <c r="F40" s="503"/>
      <c r="G40" s="504"/>
      <c r="H40" s="162">
        <v>1300.6598778998771</v>
      </c>
    </row>
    <row r="41" spans="1:8" ht="14.25">
      <c r="A41" s="501" t="s">
        <v>187</v>
      </c>
      <c r="B41" s="501"/>
      <c r="C41" s="501"/>
      <c r="D41" s="501"/>
      <c r="E41" s="502" t="s">
        <v>373</v>
      </c>
      <c r="F41" s="503"/>
      <c r="G41" s="504"/>
      <c r="H41" s="162">
        <v>156.07918534798526</v>
      </c>
    </row>
    <row r="42" spans="1:8" ht="14.25">
      <c r="A42" s="501" t="s">
        <v>187</v>
      </c>
      <c r="B42" s="501"/>
      <c r="C42" s="501"/>
      <c r="D42" s="501"/>
      <c r="E42" s="500" t="s">
        <v>128</v>
      </c>
      <c r="F42" s="500"/>
      <c r="G42" s="500"/>
      <c r="H42" s="162">
        <v>208.10558046398032</v>
      </c>
    </row>
    <row r="43" spans="1:8" ht="14.25">
      <c r="A43" s="501" t="s">
        <v>187</v>
      </c>
      <c r="B43" s="501"/>
      <c r="C43" s="501"/>
      <c r="D43" s="501"/>
      <c r="E43" s="500" t="s">
        <v>129</v>
      </c>
      <c r="F43" s="500"/>
      <c r="G43" s="500"/>
      <c r="H43" s="162">
        <v>253.62867619047603</v>
      </c>
    </row>
    <row r="44" spans="1:8" ht="14.25">
      <c r="A44" s="501" t="s">
        <v>187</v>
      </c>
      <c r="B44" s="501"/>
      <c r="C44" s="501"/>
      <c r="D44" s="501"/>
      <c r="E44" s="500" t="s">
        <v>374</v>
      </c>
      <c r="F44" s="500"/>
      <c r="G44" s="500"/>
      <c r="H44" s="162">
        <v>6503.2993894993851</v>
      </c>
    </row>
    <row r="45" spans="1:8" ht="14.25">
      <c r="A45" s="501" t="s">
        <v>187</v>
      </c>
      <c r="B45" s="501"/>
      <c r="C45" s="501"/>
      <c r="D45" s="501"/>
      <c r="E45" s="500" t="s">
        <v>377</v>
      </c>
      <c r="F45" s="500"/>
      <c r="G45" s="500"/>
      <c r="H45" s="162">
        <v>13006.59877899877</v>
      </c>
    </row>
    <row r="46" spans="1:8" ht="14.25">
      <c r="A46" s="501" t="s">
        <v>187</v>
      </c>
      <c r="B46" s="501"/>
      <c r="C46" s="501"/>
      <c r="D46" s="501"/>
      <c r="E46" s="500" t="s">
        <v>375</v>
      </c>
      <c r="F46" s="500"/>
      <c r="G46" s="500"/>
      <c r="H46" s="162">
        <v>2601.3197557997541</v>
      </c>
    </row>
    <row r="47" spans="1:8" ht="14.25">
      <c r="A47" s="501" t="s">
        <v>187</v>
      </c>
      <c r="B47" s="501"/>
      <c r="C47" s="501"/>
      <c r="D47" s="501"/>
      <c r="E47" s="500" t="s">
        <v>130</v>
      </c>
      <c r="F47" s="500"/>
      <c r="G47" s="500"/>
      <c r="H47" s="162">
        <v>390.19796336996313</v>
      </c>
    </row>
    <row r="48" spans="1:8" ht="14.25">
      <c r="A48" s="501" t="s">
        <v>187</v>
      </c>
      <c r="B48" s="501"/>
      <c r="C48" s="501"/>
      <c r="D48" s="501"/>
      <c r="E48" s="500" t="s">
        <v>131</v>
      </c>
      <c r="F48" s="500"/>
      <c r="G48" s="500"/>
      <c r="H48" s="162">
        <v>65032.993894993851</v>
      </c>
    </row>
    <row r="49" spans="1:8" ht="14.25">
      <c r="A49" s="501" t="s">
        <v>187</v>
      </c>
      <c r="B49" s="501"/>
      <c r="C49" s="501"/>
      <c r="D49" s="501"/>
      <c r="E49" s="500" t="s">
        <v>376</v>
      </c>
      <c r="F49" s="500"/>
      <c r="G49" s="500"/>
      <c r="H49" s="162">
        <v>1950.9898168498155</v>
      </c>
    </row>
    <row r="50" spans="1:8" ht="14.25">
      <c r="A50" s="501" t="s">
        <v>187</v>
      </c>
      <c r="B50" s="501"/>
      <c r="C50" s="501"/>
      <c r="D50" s="501"/>
      <c r="E50" s="500" t="s">
        <v>132</v>
      </c>
      <c r="F50" s="500"/>
      <c r="G50" s="500"/>
      <c r="H50" s="162">
        <v>5202.6395115995083</v>
      </c>
    </row>
    <row r="51" spans="1:8" ht="14.25">
      <c r="A51" s="501" t="s">
        <v>187</v>
      </c>
      <c r="B51" s="501"/>
      <c r="C51" s="501"/>
      <c r="D51" s="501"/>
      <c r="E51" s="500" t="s">
        <v>133</v>
      </c>
      <c r="F51" s="500"/>
      <c r="G51" s="500"/>
      <c r="H51" s="162">
        <v>6503.2993894993851</v>
      </c>
    </row>
    <row r="52" spans="1:8" ht="14.25">
      <c r="A52" s="501" t="s">
        <v>187</v>
      </c>
      <c r="B52" s="501"/>
      <c r="C52" s="501"/>
      <c r="D52" s="501"/>
      <c r="E52" s="500" t="s">
        <v>134</v>
      </c>
      <c r="F52" s="500"/>
      <c r="G52" s="500"/>
      <c r="H52" s="162">
        <v>910.46191452991388</v>
      </c>
    </row>
  </sheetData>
  <sheetProtection formatCells="0" formatColumns="0" formatRows="0" insertColumns="0" insertRows="0" insertHyperlinks="0" deleteColumns="0" deleteRows="0" sort="0" autoFilter="0" pivotTables="0"/>
  <mergeCells count="54">
    <mergeCell ref="A1:H1"/>
    <mergeCell ref="A2:H2"/>
    <mergeCell ref="A3:A7"/>
    <mergeCell ref="B3:B7"/>
    <mergeCell ref="C3:C7"/>
    <mergeCell ref="D3:D7"/>
    <mergeCell ref="E4:H4"/>
    <mergeCell ref="E5:H5"/>
    <mergeCell ref="E6:H6"/>
    <mergeCell ref="E35:G35"/>
    <mergeCell ref="A8:D8"/>
    <mergeCell ref="E8:F8"/>
    <mergeCell ref="A24:H24"/>
    <mergeCell ref="A28:H28"/>
    <mergeCell ref="A32:G32"/>
    <mergeCell ref="A33:D33"/>
    <mergeCell ref="E33:G33"/>
    <mergeCell ref="A34:D34"/>
    <mergeCell ref="E34:G34"/>
    <mergeCell ref="A35:D35"/>
    <mergeCell ref="E36:G36"/>
    <mergeCell ref="A37:D37"/>
    <mergeCell ref="E37:G37"/>
    <mergeCell ref="A38:D38"/>
    <mergeCell ref="E38:G38"/>
    <mergeCell ref="A36:D36"/>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D47"/>
    <mergeCell ref="E47:G47"/>
    <mergeCell ref="E48:G48"/>
    <mergeCell ref="A49:D49"/>
    <mergeCell ref="E49:G49"/>
    <mergeCell ref="A52:D52"/>
    <mergeCell ref="E52:G52"/>
    <mergeCell ref="A48:D48"/>
    <mergeCell ref="A50:D50"/>
    <mergeCell ref="A51:D51"/>
    <mergeCell ref="E50:G50"/>
    <mergeCell ref="E51:G51"/>
  </mergeCells>
  <printOptions horizontalCentered="1"/>
  <pageMargins left="0.55118110236220474" right="0.62992125984251968" top="0.70866141732283472" bottom="0.43307086614173229" header="0" footer="0"/>
  <pageSetup scale="96" orientation="portrait" r:id="rId1"/>
  <headerFooter alignWithMargins="0"/>
</worksheet>
</file>

<file path=xl/worksheets/sheet6.xml><?xml version="1.0" encoding="utf-8"?>
<worksheet xmlns="http://schemas.openxmlformats.org/spreadsheetml/2006/main" xmlns:r="http://schemas.openxmlformats.org/officeDocument/2006/relationships">
  <dimension ref="A1:H51"/>
  <sheetViews>
    <sheetView view="pageBreakPreview" topLeftCell="A25" zoomScaleSheetLayoutView="100" workbookViewId="0">
      <selection activeCell="D13" sqref="D13:F13"/>
    </sheetView>
  </sheetViews>
  <sheetFormatPr baseColWidth="10" defaultColWidth="11.42578125" defaultRowHeight="13.5"/>
  <cols>
    <col min="1" max="7" width="11.42578125" style="33"/>
    <col min="8" max="8" width="12.140625" style="33" customWidth="1"/>
    <col min="9" max="16384" width="11.42578125" style="33"/>
  </cols>
  <sheetData>
    <row r="1" spans="1:8" ht="24.95" customHeight="1">
      <c r="A1" s="446" t="s">
        <v>186</v>
      </c>
      <c r="B1" s="447"/>
      <c r="C1" s="447"/>
      <c r="D1" s="447"/>
      <c r="E1" s="447"/>
      <c r="F1" s="447"/>
      <c r="G1" s="447"/>
      <c r="H1" s="448"/>
    </row>
    <row r="2" spans="1:8" ht="20.100000000000001" customHeight="1">
      <c r="A2" s="436" t="s">
        <v>223</v>
      </c>
      <c r="B2" s="437"/>
      <c r="C2" s="437"/>
      <c r="D2" s="437"/>
      <c r="E2" s="437"/>
      <c r="F2" s="437"/>
      <c r="G2" s="437"/>
      <c r="H2" s="438"/>
    </row>
    <row r="3" spans="1:8" ht="6" customHeight="1">
      <c r="A3" s="170"/>
      <c r="B3" s="51"/>
      <c r="C3" s="51"/>
      <c r="D3" s="51"/>
      <c r="E3" s="51"/>
      <c r="F3" s="51"/>
      <c r="G3" s="51"/>
      <c r="H3" s="171"/>
    </row>
    <row r="4" spans="1:8" ht="23.1" customHeight="1">
      <c r="A4" s="551" t="s">
        <v>174</v>
      </c>
      <c r="B4" s="551"/>
      <c r="C4" s="551"/>
      <c r="D4" s="551"/>
      <c r="E4" s="551"/>
      <c r="F4" s="551"/>
      <c r="G4" s="551"/>
      <c r="H4" s="551"/>
    </row>
    <row r="5" spans="1:8" ht="13.5" customHeight="1">
      <c r="A5" s="518"/>
      <c r="B5" s="519"/>
      <c r="C5" s="519"/>
      <c r="D5" s="519"/>
      <c r="E5" s="519"/>
      <c r="F5" s="519"/>
      <c r="G5" s="519"/>
      <c r="H5" s="520"/>
    </row>
    <row r="6" spans="1:8">
      <c r="A6" s="525" t="s">
        <v>175</v>
      </c>
      <c r="B6" s="526"/>
      <c r="C6" s="526"/>
      <c r="D6" s="526"/>
      <c r="E6" s="526"/>
      <c r="F6" s="526"/>
      <c r="G6" s="526"/>
      <c r="H6" s="527"/>
    </row>
    <row r="7" spans="1:8">
      <c r="A7" s="528"/>
      <c r="B7" s="529"/>
      <c r="C7" s="529"/>
      <c r="D7" s="529"/>
      <c r="E7" s="529"/>
      <c r="F7" s="529"/>
      <c r="G7" s="529"/>
      <c r="H7" s="530"/>
    </row>
    <row r="8" spans="1:8">
      <c r="A8" s="531"/>
      <c r="B8" s="532"/>
      <c r="C8" s="532"/>
      <c r="D8" s="532"/>
      <c r="E8" s="532"/>
      <c r="F8" s="532"/>
      <c r="G8" s="532"/>
      <c r="H8" s="533"/>
    </row>
    <row r="9" spans="1:8" ht="6" customHeight="1">
      <c r="A9" s="488"/>
      <c r="B9" s="489"/>
      <c r="C9" s="489"/>
      <c r="D9" s="489"/>
      <c r="E9" s="489"/>
      <c r="F9" s="489"/>
      <c r="G9" s="489"/>
      <c r="H9" s="490"/>
    </row>
    <row r="10" spans="1:8" ht="3.75" customHeight="1">
      <c r="A10" s="170"/>
      <c r="B10" s="51"/>
      <c r="C10" s="51"/>
      <c r="D10" s="51"/>
      <c r="E10" s="51"/>
      <c r="F10" s="51"/>
      <c r="G10" s="51"/>
      <c r="H10" s="171"/>
    </row>
    <row r="11" spans="1:8" s="169" customFormat="1" ht="15" customHeight="1">
      <c r="A11" s="550" t="s">
        <v>58</v>
      </c>
      <c r="B11" s="550"/>
      <c r="C11" s="550"/>
      <c r="D11" s="550" t="s">
        <v>59</v>
      </c>
      <c r="E11" s="550"/>
      <c r="F11" s="550"/>
      <c r="G11" s="550" t="s">
        <v>60</v>
      </c>
      <c r="H11" s="550"/>
    </row>
    <row r="12" spans="1:8" s="169" customFormat="1" ht="15" customHeight="1">
      <c r="A12" s="537">
        <v>0.01</v>
      </c>
      <c r="B12" s="548"/>
      <c r="C12" s="548"/>
      <c r="D12" s="547">
        <v>1000</v>
      </c>
      <c r="E12" s="548"/>
      <c r="F12" s="549"/>
      <c r="G12" s="537">
        <v>1</v>
      </c>
      <c r="H12" s="549"/>
    </row>
    <row r="13" spans="1:8" s="169" customFormat="1" ht="15" customHeight="1">
      <c r="A13" s="515">
        <v>1000.01</v>
      </c>
      <c r="B13" s="516"/>
      <c r="C13" s="537"/>
      <c r="D13" s="515">
        <v>2000</v>
      </c>
      <c r="E13" s="516"/>
      <c r="F13" s="516"/>
      <c r="G13" s="516">
        <v>0.95</v>
      </c>
      <c r="H13" s="516"/>
    </row>
    <row r="14" spans="1:8" s="169" customFormat="1" ht="15" customHeight="1">
      <c r="A14" s="514">
        <v>2000.01</v>
      </c>
      <c r="B14" s="514"/>
      <c r="C14" s="522"/>
      <c r="D14" s="514">
        <v>3000</v>
      </c>
      <c r="E14" s="514"/>
      <c r="F14" s="514"/>
      <c r="G14" s="516">
        <v>0.9</v>
      </c>
      <c r="H14" s="516"/>
    </row>
    <row r="15" spans="1:8" s="169" customFormat="1" ht="15" customHeight="1">
      <c r="A15" s="514">
        <v>3000.01</v>
      </c>
      <c r="B15" s="514"/>
      <c r="C15" s="522"/>
      <c r="D15" s="514">
        <v>4000</v>
      </c>
      <c r="E15" s="514"/>
      <c r="F15" s="514"/>
      <c r="G15" s="507">
        <v>0.85</v>
      </c>
      <c r="H15" s="507"/>
    </row>
    <row r="16" spans="1:8" s="169" customFormat="1" ht="15" customHeight="1">
      <c r="A16" s="514">
        <v>4000.01</v>
      </c>
      <c r="B16" s="514"/>
      <c r="C16" s="522"/>
      <c r="D16" s="514">
        <v>5000</v>
      </c>
      <c r="E16" s="514"/>
      <c r="F16" s="514"/>
      <c r="G16" s="507">
        <v>0.8</v>
      </c>
      <c r="H16" s="507"/>
    </row>
    <row r="17" spans="1:8" s="169" customFormat="1" ht="15" customHeight="1">
      <c r="A17" s="514">
        <v>5000.01</v>
      </c>
      <c r="B17" s="514"/>
      <c r="C17" s="522"/>
      <c r="D17" s="514">
        <v>10000</v>
      </c>
      <c r="E17" s="514"/>
      <c r="F17" s="514"/>
      <c r="G17" s="507">
        <v>0.6</v>
      </c>
      <c r="H17" s="507"/>
    </row>
    <row r="18" spans="1:8">
      <c r="A18" s="172"/>
      <c r="B18" s="164"/>
      <c r="C18" s="164"/>
      <c r="D18" s="164"/>
      <c r="E18" s="164"/>
      <c r="F18" s="164"/>
      <c r="G18" s="19"/>
      <c r="H18" s="173"/>
    </row>
    <row r="19" spans="1:8">
      <c r="A19" s="538" t="s">
        <v>216</v>
      </c>
      <c r="B19" s="539"/>
      <c r="C19" s="539"/>
      <c r="D19" s="539"/>
      <c r="E19" s="539"/>
      <c r="F19" s="539"/>
      <c r="G19" s="539"/>
      <c r="H19" s="540"/>
    </row>
    <row r="20" spans="1:8">
      <c r="A20" s="541"/>
      <c r="B20" s="542"/>
      <c r="C20" s="542"/>
      <c r="D20" s="542"/>
      <c r="E20" s="542"/>
      <c r="F20" s="542"/>
      <c r="G20" s="542"/>
      <c r="H20" s="543"/>
    </row>
    <row r="21" spans="1:8">
      <c r="A21" s="544"/>
      <c r="B21" s="545"/>
      <c r="C21" s="545"/>
      <c r="D21" s="545"/>
      <c r="E21" s="545"/>
      <c r="F21" s="545"/>
      <c r="G21" s="545"/>
      <c r="H21" s="546"/>
    </row>
    <row r="22" spans="1:8">
      <c r="A22" s="170"/>
      <c r="B22" s="51"/>
      <c r="C22" s="51"/>
      <c r="D22" s="51"/>
      <c r="E22" s="51"/>
      <c r="F22" s="51"/>
      <c r="G22" s="51"/>
      <c r="H22" s="171"/>
    </row>
    <row r="23" spans="1:8">
      <c r="A23" s="521" t="s">
        <v>58</v>
      </c>
      <c r="B23" s="521"/>
      <c r="C23" s="521"/>
      <c r="D23" s="521" t="s">
        <v>59</v>
      </c>
      <c r="E23" s="521"/>
      <c r="F23" s="521"/>
      <c r="G23" s="521" t="s">
        <v>60</v>
      </c>
      <c r="H23" s="521"/>
    </row>
    <row r="24" spans="1:8" s="169" customFormat="1" ht="15" customHeight="1">
      <c r="A24" s="516">
        <v>0.01</v>
      </c>
      <c r="B24" s="516"/>
      <c r="C24" s="516"/>
      <c r="D24" s="547">
        <v>1000</v>
      </c>
      <c r="E24" s="548"/>
      <c r="F24" s="549"/>
      <c r="G24" s="516">
        <v>1</v>
      </c>
      <c r="H24" s="516"/>
    </row>
    <row r="25" spans="1:8" s="169" customFormat="1" ht="15" customHeight="1">
      <c r="A25" s="515">
        <v>1000.01</v>
      </c>
      <c r="B25" s="516"/>
      <c r="C25" s="537"/>
      <c r="D25" s="515">
        <v>2000</v>
      </c>
      <c r="E25" s="516"/>
      <c r="F25" s="516"/>
      <c r="G25" s="516">
        <v>0.95</v>
      </c>
      <c r="H25" s="516"/>
    </row>
    <row r="26" spans="1:8" s="169" customFormat="1" ht="15" customHeight="1">
      <c r="A26" s="514">
        <v>2000.01</v>
      </c>
      <c r="B26" s="514"/>
      <c r="C26" s="522"/>
      <c r="D26" s="514">
        <v>3000</v>
      </c>
      <c r="E26" s="514"/>
      <c r="F26" s="514"/>
      <c r="G26" s="516">
        <v>0.9</v>
      </c>
      <c r="H26" s="516"/>
    </row>
    <row r="27" spans="1:8" s="169" customFormat="1" ht="15" customHeight="1">
      <c r="A27" s="514">
        <v>3000.01</v>
      </c>
      <c r="B27" s="514"/>
      <c r="C27" s="522"/>
      <c r="D27" s="514">
        <v>4000</v>
      </c>
      <c r="E27" s="514"/>
      <c r="F27" s="514"/>
      <c r="G27" s="507">
        <v>0.85</v>
      </c>
      <c r="H27" s="507"/>
    </row>
    <row r="28" spans="1:8" s="169" customFormat="1" ht="15" customHeight="1">
      <c r="A28" s="514">
        <v>4000.01</v>
      </c>
      <c r="B28" s="514"/>
      <c r="C28" s="522"/>
      <c r="D28" s="514">
        <v>5000</v>
      </c>
      <c r="E28" s="514"/>
      <c r="F28" s="514"/>
      <c r="G28" s="507">
        <v>0.8</v>
      </c>
      <c r="H28" s="507"/>
    </row>
    <row r="29" spans="1:8" s="169" customFormat="1" ht="15" customHeight="1">
      <c r="A29" s="514">
        <v>5000.01</v>
      </c>
      <c r="B29" s="514"/>
      <c r="C29" s="522"/>
      <c r="D29" s="514">
        <v>10000</v>
      </c>
      <c r="E29" s="514"/>
      <c r="F29" s="514"/>
      <c r="G29" s="516">
        <v>0.6</v>
      </c>
      <c r="H29" s="516"/>
    </row>
    <row r="30" spans="1:8">
      <c r="A30" s="488"/>
      <c r="B30" s="523"/>
      <c r="C30" s="523"/>
      <c r="D30" s="523"/>
      <c r="E30" s="523"/>
      <c r="F30" s="523"/>
      <c r="G30" s="523"/>
      <c r="H30" s="524"/>
    </row>
    <row r="31" spans="1:8">
      <c r="A31" s="525" t="s">
        <v>214</v>
      </c>
      <c r="B31" s="526"/>
      <c r="C31" s="526"/>
      <c r="D31" s="526"/>
      <c r="E31" s="526"/>
      <c r="F31" s="526"/>
      <c r="G31" s="526"/>
      <c r="H31" s="527"/>
    </row>
    <row r="32" spans="1:8">
      <c r="A32" s="528"/>
      <c r="B32" s="529"/>
      <c r="C32" s="529"/>
      <c r="D32" s="529"/>
      <c r="E32" s="529"/>
      <c r="F32" s="529"/>
      <c r="G32" s="529"/>
      <c r="H32" s="530"/>
    </row>
    <row r="33" spans="1:8">
      <c r="A33" s="531"/>
      <c r="B33" s="532"/>
      <c r="C33" s="532"/>
      <c r="D33" s="532"/>
      <c r="E33" s="532"/>
      <c r="F33" s="532"/>
      <c r="G33" s="532"/>
      <c r="H33" s="533"/>
    </row>
    <row r="34" spans="1:8">
      <c r="A34" s="534"/>
      <c r="B34" s="432"/>
      <c r="C34" s="432"/>
      <c r="D34" s="535"/>
      <c r="E34" s="432"/>
      <c r="F34" s="432"/>
      <c r="G34" s="432"/>
      <c r="H34" s="536"/>
    </row>
    <row r="35" spans="1:8">
      <c r="A35" s="521" t="s">
        <v>58</v>
      </c>
      <c r="B35" s="521"/>
      <c r="C35" s="521"/>
      <c r="D35" s="521" t="s">
        <v>59</v>
      </c>
      <c r="E35" s="521"/>
      <c r="F35" s="521"/>
      <c r="G35" s="521" t="s">
        <v>60</v>
      </c>
      <c r="H35" s="521"/>
    </row>
    <row r="36" spans="1:8" s="169" customFormat="1" ht="15" customHeight="1">
      <c r="A36" s="515">
        <v>1000</v>
      </c>
      <c r="B36" s="516"/>
      <c r="C36" s="516"/>
      <c r="D36" s="515">
        <v>2000</v>
      </c>
      <c r="E36" s="515"/>
      <c r="F36" s="515"/>
      <c r="G36" s="516">
        <v>1</v>
      </c>
      <c r="H36" s="516"/>
    </row>
    <row r="37" spans="1:8" s="169" customFormat="1" ht="15" customHeight="1">
      <c r="A37" s="515">
        <v>2000.01</v>
      </c>
      <c r="B37" s="516"/>
      <c r="C37" s="516"/>
      <c r="D37" s="515">
        <v>5000</v>
      </c>
      <c r="E37" s="516"/>
      <c r="F37" s="516"/>
      <c r="G37" s="516">
        <v>1</v>
      </c>
      <c r="H37" s="516"/>
    </row>
    <row r="38" spans="1:8" s="169" customFormat="1" ht="15" customHeight="1">
      <c r="A38" s="514">
        <v>5000.01</v>
      </c>
      <c r="B38" s="514"/>
      <c r="C38" s="514"/>
      <c r="D38" s="515">
        <v>10000</v>
      </c>
      <c r="E38" s="516"/>
      <c r="F38" s="516"/>
      <c r="G38" s="516">
        <v>1</v>
      </c>
      <c r="H38" s="516"/>
    </row>
    <row r="39" spans="1:8" s="169" customFormat="1" ht="15" customHeight="1">
      <c r="A39" s="514">
        <v>10000.01</v>
      </c>
      <c r="B39" s="514"/>
      <c r="C39" s="514"/>
      <c r="D39" s="515">
        <v>20000</v>
      </c>
      <c r="E39" s="516"/>
      <c r="F39" s="516"/>
      <c r="G39" s="507">
        <v>1</v>
      </c>
      <c r="H39" s="507"/>
    </row>
    <row r="40" spans="1:8">
      <c r="A40" s="51"/>
      <c r="B40" s="51"/>
      <c r="C40" s="51"/>
      <c r="D40" s="51"/>
      <c r="E40" s="51"/>
      <c r="F40" s="51"/>
      <c r="G40" s="51"/>
      <c r="H40" s="51"/>
    </row>
    <row r="41" spans="1:8">
      <c r="A41" s="432"/>
      <c r="B41" s="517"/>
      <c r="C41" s="517"/>
      <c r="D41" s="517"/>
      <c r="E41" s="517"/>
      <c r="F41" s="517"/>
      <c r="G41" s="517"/>
      <c r="H41" s="517"/>
    </row>
    <row r="42" spans="1:8" ht="20.100000000000001" customHeight="1">
      <c r="A42" s="165"/>
      <c r="B42" s="165"/>
      <c r="C42" s="165"/>
      <c r="D42" s="166"/>
      <c r="E42" s="165"/>
      <c r="F42" s="165"/>
      <c r="G42" s="166"/>
      <c r="H42" s="166"/>
    </row>
    <row r="43" spans="1:8">
      <c r="A43" s="25"/>
      <c r="B43" s="25"/>
      <c r="C43" s="25"/>
      <c r="D43" s="117"/>
      <c r="E43" s="25"/>
      <c r="F43" s="25"/>
      <c r="G43" s="51"/>
      <c r="H43" s="51"/>
    </row>
    <row r="44" spans="1:8">
      <c r="A44" s="25"/>
      <c r="B44" s="25"/>
      <c r="C44" s="25"/>
      <c r="D44" s="117"/>
      <c r="E44" s="25"/>
      <c r="F44" s="25"/>
      <c r="G44" s="51"/>
      <c r="H44" s="51"/>
    </row>
    <row r="45" spans="1:8">
      <c r="A45" s="25"/>
      <c r="B45" s="25"/>
      <c r="C45" s="25"/>
      <c r="D45" s="117"/>
      <c r="E45" s="25"/>
      <c r="F45" s="25"/>
      <c r="G45" s="51"/>
      <c r="H45" s="51"/>
    </row>
    <row r="46" spans="1:8">
      <c r="A46" s="25"/>
      <c r="B46" s="25"/>
      <c r="C46" s="25"/>
      <c r="D46" s="117"/>
      <c r="E46" s="25"/>
      <c r="F46" s="25"/>
      <c r="G46" s="51"/>
      <c r="H46" s="51"/>
    </row>
    <row r="47" spans="1:8">
      <c r="A47" s="25"/>
      <c r="B47" s="25"/>
      <c r="C47" s="25"/>
      <c r="D47" s="117"/>
      <c r="E47" s="25"/>
      <c r="F47" s="25"/>
      <c r="G47" s="51"/>
      <c r="H47" s="51"/>
    </row>
    <row r="48" spans="1:8">
      <c r="A48" s="25"/>
      <c r="B48" s="25"/>
      <c r="C48" s="25"/>
      <c r="D48" s="117"/>
      <c r="E48" s="25"/>
      <c r="F48" s="25"/>
      <c r="G48" s="51"/>
      <c r="H48" s="51"/>
    </row>
    <row r="49" spans="1:8">
      <c r="A49" s="51"/>
      <c r="B49" s="51"/>
      <c r="C49" s="51"/>
      <c r="D49" s="51"/>
      <c r="E49" s="51"/>
      <c r="F49" s="51"/>
      <c r="G49" s="51"/>
      <c r="H49" s="51"/>
    </row>
    <row r="50" spans="1:8">
      <c r="A50" s="167"/>
      <c r="B50" s="168"/>
      <c r="C50" s="168"/>
      <c r="D50" s="168"/>
      <c r="E50" s="168"/>
      <c r="F50" s="168"/>
      <c r="G50" s="168"/>
      <c r="H50" s="168"/>
    </row>
    <row r="51" spans="1:8">
      <c r="A51" s="51"/>
      <c r="B51" s="168"/>
      <c r="C51" s="168"/>
      <c r="D51" s="168"/>
      <c r="E51" s="168"/>
      <c r="F51" s="168"/>
      <c r="G51" s="168"/>
      <c r="H51" s="168"/>
    </row>
  </sheetData>
  <sheetProtection formatCells="0" formatColumns="0" formatRows="0" insertColumns="0" insertRows="0" insertHyperlinks="0" deleteColumns="0" deleteRows="0" sort="0" autoFilter="0" pivotTables="0"/>
  <mergeCells count="70">
    <mergeCell ref="A11:C11"/>
    <mergeCell ref="D11:F11"/>
    <mergeCell ref="G11:H11"/>
    <mergeCell ref="A1:H1"/>
    <mergeCell ref="A2:H2"/>
    <mergeCell ref="A4:H4"/>
    <mergeCell ref="A6:H8"/>
    <mergeCell ref="A9:H9"/>
    <mergeCell ref="A12:C12"/>
    <mergeCell ref="D12:F12"/>
    <mergeCell ref="G12:H12"/>
    <mergeCell ref="A13:C13"/>
    <mergeCell ref="D13:F13"/>
    <mergeCell ref="G13:H13"/>
    <mergeCell ref="A14:C14"/>
    <mergeCell ref="D14:F14"/>
    <mergeCell ref="G14:H14"/>
    <mergeCell ref="A15:C15"/>
    <mergeCell ref="D15:F15"/>
    <mergeCell ref="G15:H15"/>
    <mergeCell ref="A16:C16"/>
    <mergeCell ref="D16:F16"/>
    <mergeCell ref="G16:H16"/>
    <mergeCell ref="A17:C17"/>
    <mergeCell ref="D17:F17"/>
    <mergeCell ref="G17:H17"/>
    <mergeCell ref="A19:H21"/>
    <mergeCell ref="A23:C23"/>
    <mergeCell ref="D23:F23"/>
    <mergeCell ref="G23:H23"/>
    <mergeCell ref="A24:C24"/>
    <mergeCell ref="D24:F24"/>
    <mergeCell ref="G24:H24"/>
    <mergeCell ref="A25:C25"/>
    <mergeCell ref="D25:F25"/>
    <mergeCell ref="G25:H25"/>
    <mergeCell ref="A26:C26"/>
    <mergeCell ref="D26:F26"/>
    <mergeCell ref="G26:H26"/>
    <mergeCell ref="A27:C27"/>
    <mergeCell ref="D27:F27"/>
    <mergeCell ref="G27:H27"/>
    <mergeCell ref="A28:C28"/>
    <mergeCell ref="D28:F28"/>
    <mergeCell ref="G28:H28"/>
    <mergeCell ref="G36:H36"/>
    <mergeCell ref="A29:C29"/>
    <mergeCell ref="D29:F29"/>
    <mergeCell ref="G29:H29"/>
    <mergeCell ref="A30:H30"/>
    <mergeCell ref="A31:H33"/>
    <mergeCell ref="A34:C34"/>
    <mergeCell ref="D34:F34"/>
    <mergeCell ref="G34:H34"/>
    <mergeCell ref="A39:C39"/>
    <mergeCell ref="D39:F39"/>
    <mergeCell ref="G39:H39"/>
    <mergeCell ref="A41:H41"/>
    <mergeCell ref="A5:H5"/>
    <mergeCell ref="A37:C37"/>
    <mergeCell ref="D37:F37"/>
    <mergeCell ref="G37:H37"/>
    <mergeCell ref="A38:C38"/>
    <mergeCell ref="D38:F38"/>
    <mergeCell ref="G38:H38"/>
    <mergeCell ref="A35:C35"/>
    <mergeCell ref="D35:F35"/>
    <mergeCell ref="G35:H35"/>
    <mergeCell ref="A36:C36"/>
    <mergeCell ref="D36:F36"/>
  </mergeCells>
  <pageMargins left="0.57999999999999996" right="0.74803149606299213" top="1.38" bottom="0.98425196850393704"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69"/>
  <sheetViews>
    <sheetView view="pageBreakPreview" zoomScaleSheetLayoutView="100" workbookViewId="0">
      <selection activeCell="A2" sqref="A2:I2"/>
    </sheetView>
  </sheetViews>
  <sheetFormatPr baseColWidth="10" defaultRowHeight="13.5"/>
  <cols>
    <col min="1" max="1" width="5.5703125" style="33" customWidth="1"/>
    <col min="2" max="2" width="7.42578125" style="33" customWidth="1"/>
    <col min="3" max="3" width="6.42578125" style="33" customWidth="1"/>
    <col min="4" max="4" width="7.42578125" style="33" customWidth="1"/>
    <col min="5" max="5" width="20.7109375" style="33" customWidth="1"/>
    <col min="6" max="6" width="11.42578125" style="33"/>
    <col min="7" max="7" width="9.28515625" style="32" customWidth="1"/>
    <col min="8" max="8" width="9.140625" style="33" customWidth="1"/>
    <col min="9" max="9" width="16.28515625" style="33" customWidth="1"/>
    <col min="10" max="16384" width="11.42578125" style="33"/>
  </cols>
  <sheetData>
    <row r="1" spans="1:9">
      <c r="A1" s="565" t="s">
        <v>186</v>
      </c>
      <c r="B1" s="566"/>
      <c r="C1" s="566"/>
      <c r="D1" s="566"/>
      <c r="E1" s="566"/>
      <c r="F1" s="566"/>
      <c r="G1" s="566"/>
      <c r="H1" s="566"/>
      <c r="I1" s="567"/>
    </row>
    <row r="2" spans="1:9">
      <c r="A2" s="568" t="s">
        <v>223</v>
      </c>
      <c r="B2" s="569"/>
      <c r="C2" s="569"/>
      <c r="D2" s="569"/>
      <c r="E2" s="569"/>
      <c r="F2" s="569"/>
      <c r="G2" s="569"/>
      <c r="H2" s="569"/>
      <c r="I2" s="570"/>
    </row>
    <row r="3" spans="1:9" ht="5.25" customHeight="1">
      <c r="A3" s="571"/>
      <c r="B3" s="572"/>
      <c r="C3" s="572"/>
      <c r="D3" s="572"/>
      <c r="E3" s="572"/>
      <c r="F3" s="572"/>
      <c r="G3" s="572"/>
      <c r="H3" s="572"/>
      <c r="I3" s="573"/>
    </row>
    <row r="4" spans="1:9" ht="17.25" customHeight="1">
      <c r="A4" s="574" t="s">
        <v>178</v>
      </c>
      <c r="B4" s="574" t="s">
        <v>41</v>
      </c>
      <c r="C4" s="574" t="s">
        <v>42</v>
      </c>
      <c r="D4" s="574" t="s">
        <v>43</v>
      </c>
      <c r="E4" s="577"/>
      <c r="F4" s="578"/>
      <c r="G4" s="578"/>
      <c r="H4" s="578"/>
      <c r="I4" s="579"/>
    </row>
    <row r="5" spans="1:9" ht="17.25" customHeight="1">
      <c r="A5" s="575"/>
      <c r="B5" s="575"/>
      <c r="C5" s="575"/>
      <c r="D5" s="575"/>
      <c r="E5" s="580" t="s">
        <v>176</v>
      </c>
      <c r="F5" s="580"/>
      <c r="G5" s="580"/>
      <c r="H5" s="580"/>
      <c r="I5" s="580"/>
    </row>
    <row r="6" spans="1:9" ht="17.25" customHeight="1">
      <c r="A6" s="575"/>
      <c r="B6" s="575"/>
      <c r="C6" s="575"/>
      <c r="D6" s="575"/>
      <c r="E6" s="580" t="s">
        <v>177</v>
      </c>
      <c r="F6" s="580"/>
      <c r="G6" s="580"/>
      <c r="H6" s="580"/>
      <c r="I6" s="580"/>
    </row>
    <row r="7" spans="1:9" ht="17.25" customHeight="1">
      <c r="A7" s="575"/>
      <c r="B7" s="575"/>
      <c r="C7" s="575"/>
      <c r="D7" s="575"/>
      <c r="E7" s="581"/>
      <c r="F7" s="581"/>
      <c r="G7" s="581"/>
      <c r="H7" s="581"/>
      <c r="I7" s="581"/>
    </row>
    <row r="8" spans="1:9" ht="17.25" customHeight="1">
      <c r="A8" s="576"/>
      <c r="B8" s="576"/>
      <c r="C8" s="576" t="s">
        <v>44</v>
      </c>
      <c r="D8" s="576" t="s">
        <v>45</v>
      </c>
      <c r="E8" s="582"/>
      <c r="F8" s="583"/>
      <c r="G8" s="583"/>
      <c r="H8" s="583"/>
      <c r="I8" s="584"/>
    </row>
    <row r="9" spans="1:9" ht="38.25" customHeight="1">
      <c r="A9" s="585" t="s">
        <v>46</v>
      </c>
      <c r="B9" s="418"/>
      <c r="C9" s="418"/>
      <c r="D9" s="418"/>
      <c r="E9" s="180" t="s">
        <v>178</v>
      </c>
      <c r="F9" s="181" t="s">
        <v>47</v>
      </c>
      <c r="G9" s="180" t="s">
        <v>42</v>
      </c>
      <c r="H9" s="180" t="s">
        <v>48</v>
      </c>
      <c r="I9" s="182" t="s">
        <v>179</v>
      </c>
    </row>
    <row r="10" spans="1:9" ht="7.5" customHeight="1">
      <c r="A10" s="586"/>
      <c r="B10" s="586"/>
      <c r="C10" s="586"/>
      <c r="D10" s="586"/>
      <c r="E10" s="586"/>
      <c r="F10" s="586"/>
      <c r="G10" s="586"/>
      <c r="H10" s="586"/>
      <c r="I10" s="586"/>
    </row>
    <row r="11" spans="1:9" ht="14.25">
      <c r="A11" s="119">
        <v>1</v>
      </c>
      <c r="B11" s="119">
        <v>0</v>
      </c>
      <c r="C11" s="119">
        <v>1</v>
      </c>
      <c r="D11" s="119">
        <v>1</v>
      </c>
      <c r="E11" s="119" t="s">
        <v>49</v>
      </c>
      <c r="F11" s="119" t="s">
        <v>50</v>
      </c>
      <c r="G11" s="17">
        <v>1</v>
      </c>
      <c r="H11" s="119">
        <v>1</v>
      </c>
      <c r="I11" s="174">
        <v>36743.641550671528</v>
      </c>
    </row>
    <row r="12" spans="1:9" ht="14.25">
      <c r="A12" s="119">
        <v>1</v>
      </c>
      <c r="B12" s="119">
        <v>0</v>
      </c>
      <c r="C12" s="119">
        <v>2</v>
      </c>
      <c r="D12" s="119">
        <v>1</v>
      </c>
      <c r="E12" s="119" t="s">
        <v>49</v>
      </c>
      <c r="F12" s="119" t="s">
        <v>50</v>
      </c>
      <c r="G12" s="17">
        <v>2</v>
      </c>
      <c r="H12" s="69">
        <v>1</v>
      </c>
      <c r="I12" s="174">
        <v>30790.166564102543</v>
      </c>
    </row>
    <row r="13" spans="1:9" ht="14.25">
      <c r="A13" s="119">
        <v>1</v>
      </c>
      <c r="B13" s="119">
        <v>0</v>
      </c>
      <c r="C13" s="119">
        <v>3</v>
      </c>
      <c r="D13" s="119">
        <v>1</v>
      </c>
      <c r="E13" s="119" t="s">
        <v>49</v>
      </c>
      <c r="F13" s="119" t="s">
        <v>50</v>
      </c>
      <c r="G13" s="17">
        <v>3</v>
      </c>
      <c r="H13" s="69">
        <v>1</v>
      </c>
      <c r="I13" s="174">
        <v>18374.776820512809</v>
      </c>
    </row>
    <row r="14" spans="1:9" ht="14.25">
      <c r="A14" s="119">
        <v>1</v>
      </c>
      <c r="B14" s="119">
        <v>0</v>
      </c>
      <c r="C14" s="119">
        <v>4</v>
      </c>
      <c r="D14" s="119">
        <v>1</v>
      </c>
      <c r="E14" s="119" t="s">
        <v>49</v>
      </c>
      <c r="F14" s="119" t="s">
        <v>50</v>
      </c>
      <c r="G14" s="17">
        <v>4</v>
      </c>
      <c r="H14" s="69">
        <v>1</v>
      </c>
      <c r="I14" s="174">
        <v>14697.456620268611</v>
      </c>
    </row>
    <row r="15" spans="1:9" ht="9.75" customHeight="1">
      <c r="A15" s="557"/>
      <c r="B15" s="558"/>
      <c r="C15" s="558"/>
      <c r="D15" s="558"/>
      <c r="E15" s="558"/>
      <c r="F15" s="558"/>
      <c r="G15" s="558"/>
      <c r="H15" s="558"/>
      <c r="I15" s="559"/>
    </row>
    <row r="16" spans="1:9" ht="14.25">
      <c r="A16" s="119">
        <v>2</v>
      </c>
      <c r="B16" s="119">
        <v>0</v>
      </c>
      <c r="C16" s="119">
        <v>1</v>
      </c>
      <c r="D16" s="119">
        <v>1</v>
      </c>
      <c r="E16" s="119" t="s">
        <v>51</v>
      </c>
      <c r="F16" s="119" t="s">
        <v>50</v>
      </c>
      <c r="G16" s="17">
        <v>1</v>
      </c>
      <c r="H16" s="69">
        <v>1</v>
      </c>
      <c r="I16" s="174">
        <v>30861.111648351627</v>
      </c>
    </row>
    <row r="17" spans="1:9" ht="14.25">
      <c r="A17" s="119">
        <v>2</v>
      </c>
      <c r="B17" s="119">
        <v>0</v>
      </c>
      <c r="C17" s="119">
        <v>2</v>
      </c>
      <c r="D17" s="119">
        <v>1</v>
      </c>
      <c r="E17" s="119" t="s">
        <v>51</v>
      </c>
      <c r="F17" s="119" t="s">
        <v>50</v>
      </c>
      <c r="G17" s="17">
        <v>2</v>
      </c>
      <c r="H17" s="69">
        <v>1</v>
      </c>
      <c r="I17" s="174">
        <v>24493.790336996321</v>
      </c>
    </row>
    <row r="18" spans="1:9" ht="14.25">
      <c r="A18" s="119">
        <v>2</v>
      </c>
      <c r="B18" s="119">
        <v>0</v>
      </c>
      <c r="C18" s="119">
        <v>3</v>
      </c>
      <c r="D18" s="119">
        <v>1</v>
      </c>
      <c r="E18" s="119" t="s">
        <v>51</v>
      </c>
      <c r="F18" s="119" t="s">
        <v>50</v>
      </c>
      <c r="G18" s="17">
        <v>3</v>
      </c>
      <c r="H18" s="69">
        <v>1</v>
      </c>
      <c r="I18" s="174">
        <v>18374.776820512809</v>
      </c>
    </row>
    <row r="19" spans="1:9" ht="14.25">
      <c r="A19" s="119">
        <v>2</v>
      </c>
      <c r="B19" s="119">
        <v>0</v>
      </c>
      <c r="C19" s="119">
        <v>4</v>
      </c>
      <c r="D19" s="119">
        <v>1</v>
      </c>
      <c r="E19" s="119" t="s">
        <v>51</v>
      </c>
      <c r="F19" s="119" t="s">
        <v>50</v>
      </c>
      <c r="G19" s="17">
        <v>4</v>
      </c>
      <c r="H19" s="69">
        <v>1</v>
      </c>
      <c r="I19" s="174">
        <v>14697.456620268611</v>
      </c>
    </row>
    <row r="20" spans="1:9" ht="9.75" customHeight="1">
      <c r="A20" s="557"/>
      <c r="B20" s="558"/>
      <c r="C20" s="558"/>
      <c r="D20" s="558"/>
      <c r="E20" s="558"/>
      <c r="F20" s="558"/>
      <c r="G20" s="558"/>
      <c r="H20" s="558"/>
      <c r="I20" s="559"/>
    </row>
    <row r="21" spans="1:9" ht="14.25">
      <c r="A21" s="119">
        <v>3</v>
      </c>
      <c r="B21" s="119">
        <v>0</v>
      </c>
      <c r="C21" s="119">
        <v>1</v>
      </c>
      <c r="D21" s="78">
        <v>1</v>
      </c>
      <c r="E21" s="17" t="s">
        <v>180</v>
      </c>
      <c r="F21" s="77" t="s">
        <v>50</v>
      </c>
      <c r="G21" s="17">
        <v>1</v>
      </c>
      <c r="H21" s="69">
        <v>1</v>
      </c>
      <c r="I21" s="174">
        <v>122463.03959462751</v>
      </c>
    </row>
    <row r="22" spans="1:9" ht="14.25">
      <c r="A22" s="119">
        <v>3</v>
      </c>
      <c r="B22" s="119">
        <v>0</v>
      </c>
      <c r="C22" s="119">
        <v>2</v>
      </c>
      <c r="D22" s="78">
        <v>1</v>
      </c>
      <c r="E22" s="17" t="s">
        <v>180</v>
      </c>
      <c r="F22" s="77" t="s">
        <v>50</v>
      </c>
      <c r="G22" s="17">
        <v>2</v>
      </c>
      <c r="H22" s="69">
        <v>1</v>
      </c>
      <c r="I22" s="174">
        <v>104460.7244664224</v>
      </c>
    </row>
    <row r="23" spans="1:9" ht="14.25">
      <c r="A23" s="119">
        <v>3</v>
      </c>
      <c r="B23" s="119">
        <v>0</v>
      </c>
      <c r="C23" s="119">
        <v>3</v>
      </c>
      <c r="D23" s="78">
        <v>1</v>
      </c>
      <c r="E23" s="17" t="s">
        <v>180</v>
      </c>
      <c r="F23" s="77" t="s">
        <v>50</v>
      </c>
      <c r="G23" s="17">
        <v>3</v>
      </c>
      <c r="H23" s="69">
        <v>1</v>
      </c>
      <c r="I23" s="174">
        <v>85725.310134310072</v>
      </c>
    </row>
    <row r="24" spans="1:9" ht="8.25" customHeight="1">
      <c r="A24" s="557"/>
      <c r="B24" s="558"/>
      <c r="C24" s="558"/>
      <c r="D24" s="558"/>
      <c r="E24" s="558"/>
      <c r="F24" s="558"/>
      <c r="G24" s="558"/>
      <c r="H24" s="558"/>
      <c r="I24" s="559"/>
    </row>
    <row r="25" spans="1:9" ht="14.25">
      <c r="A25" s="119">
        <v>5</v>
      </c>
      <c r="B25" s="119">
        <v>0</v>
      </c>
      <c r="C25" s="119">
        <v>1</v>
      </c>
      <c r="D25" s="78">
        <v>1</v>
      </c>
      <c r="E25" s="17" t="s">
        <v>181</v>
      </c>
      <c r="F25" s="77" t="s">
        <v>50</v>
      </c>
      <c r="G25" s="17">
        <v>1</v>
      </c>
      <c r="H25" s="69">
        <v>1</v>
      </c>
      <c r="I25" s="174">
        <v>244937.9033699632</v>
      </c>
    </row>
    <row r="26" spans="1:9" ht="14.25">
      <c r="A26" s="119">
        <v>5</v>
      </c>
      <c r="B26" s="119">
        <v>0</v>
      </c>
      <c r="C26" s="119">
        <v>2</v>
      </c>
      <c r="D26" s="78">
        <v>1</v>
      </c>
      <c r="E26" s="17" t="s">
        <v>181</v>
      </c>
      <c r="F26" s="77" t="s">
        <v>50</v>
      </c>
      <c r="G26" s="17">
        <v>2</v>
      </c>
      <c r="H26" s="69">
        <v>1</v>
      </c>
      <c r="I26" s="174">
        <v>195944.41060561649</v>
      </c>
    </row>
    <row r="27" spans="1:9" ht="14.25">
      <c r="A27" s="119">
        <v>5</v>
      </c>
      <c r="B27" s="119">
        <v>0</v>
      </c>
      <c r="C27" s="119">
        <v>3</v>
      </c>
      <c r="D27" s="78">
        <v>1</v>
      </c>
      <c r="E27" s="17" t="s">
        <v>181</v>
      </c>
      <c r="F27" s="77" t="s">
        <v>50</v>
      </c>
      <c r="G27" s="17">
        <v>3</v>
      </c>
      <c r="H27" s="69">
        <v>1</v>
      </c>
      <c r="I27" s="174">
        <v>146956.82993162383</v>
      </c>
    </row>
    <row r="28" spans="1:9" ht="8.25" customHeight="1">
      <c r="A28" s="557"/>
      <c r="B28" s="558"/>
      <c r="C28" s="558"/>
      <c r="D28" s="558"/>
      <c r="E28" s="558"/>
      <c r="F28" s="558"/>
      <c r="G28" s="558"/>
      <c r="H28" s="558"/>
      <c r="I28" s="559"/>
    </row>
    <row r="29" spans="1:9" ht="14.25">
      <c r="A29" s="119">
        <v>7</v>
      </c>
      <c r="B29" s="119">
        <v>0</v>
      </c>
      <c r="C29" s="119">
        <v>1</v>
      </c>
      <c r="D29" s="119">
        <v>1</v>
      </c>
      <c r="E29" s="17" t="s">
        <v>52</v>
      </c>
      <c r="F29" s="119" t="s">
        <v>50</v>
      </c>
      <c r="G29" s="17">
        <v>1</v>
      </c>
      <c r="H29" s="69">
        <v>1</v>
      </c>
      <c r="I29" s="174">
        <v>18368.864730158719</v>
      </c>
    </row>
    <row r="30" spans="1:9" ht="14.25">
      <c r="A30" s="119">
        <v>7</v>
      </c>
      <c r="B30" s="119">
        <v>0</v>
      </c>
      <c r="C30" s="119">
        <v>2</v>
      </c>
      <c r="D30" s="119">
        <v>1</v>
      </c>
      <c r="E30" s="17" t="s">
        <v>52</v>
      </c>
      <c r="F30" s="119" t="s">
        <v>50</v>
      </c>
      <c r="G30" s="17">
        <v>2</v>
      </c>
      <c r="H30" s="69">
        <v>1</v>
      </c>
      <c r="I30" s="174">
        <v>12249.851213675205</v>
      </c>
    </row>
    <row r="31" spans="1:9" ht="14.25">
      <c r="A31" s="119">
        <v>7</v>
      </c>
      <c r="B31" s="119">
        <v>0</v>
      </c>
      <c r="C31" s="119">
        <v>3</v>
      </c>
      <c r="D31" s="119">
        <v>1</v>
      </c>
      <c r="E31" s="17" t="s">
        <v>52</v>
      </c>
      <c r="F31" s="119" t="s">
        <v>50</v>
      </c>
      <c r="G31" s="17">
        <v>3</v>
      </c>
      <c r="H31" s="69">
        <v>1</v>
      </c>
      <c r="I31" s="174">
        <v>8572.5310134310075</v>
      </c>
    </row>
    <row r="32" spans="1:9" ht="14.25">
      <c r="A32" s="119">
        <v>7</v>
      </c>
      <c r="B32" s="119">
        <v>0</v>
      </c>
      <c r="C32" s="119">
        <v>4</v>
      </c>
      <c r="D32" s="119">
        <v>1</v>
      </c>
      <c r="E32" s="17" t="s">
        <v>52</v>
      </c>
      <c r="F32" s="119" t="s">
        <v>50</v>
      </c>
      <c r="G32" s="17">
        <v>4</v>
      </c>
      <c r="H32" s="69">
        <v>1</v>
      </c>
      <c r="I32" s="174">
        <v>6124.9256068376026</v>
      </c>
    </row>
    <row r="33" spans="1:9" ht="14.25">
      <c r="A33" s="119">
        <v>7</v>
      </c>
      <c r="B33" s="119">
        <v>0</v>
      </c>
      <c r="C33" s="119">
        <v>5</v>
      </c>
      <c r="D33" s="119">
        <v>1</v>
      </c>
      <c r="E33" s="17" t="s">
        <v>52</v>
      </c>
      <c r="F33" s="119" t="s">
        <v>50</v>
      </c>
      <c r="G33" s="17">
        <v>5</v>
      </c>
      <c r="H33" s="69">
        <v>1</v>
      </c>
      <c r="I33" s="174">
        <v>3062.4628034188013</v>
      </c>
    </row>
    <row r="34" spans="1:9" ht="7.5" customHeight="1">
      <c r="A34" s="557"/>
      <c r="B34" s="558"/>
      <c r="C34" s="558"/>
      <c r="D34" s="558"/>
      <c r="E34" s="558"/>
      <c r="F34" s="558"/>
      <c r="G34" s="558"/>
      <c r="H34" s="558"/>
      <c r="I34" s="559"/>
    </row>
    <row r="35" spans="1:9" ht="14.25">
      <c r="A35" s="119">
        <v>8</v>
      </c>
      <c r="B35" s="119">
        <v>0</v>
      </c>
      <c r="C35" s="119">
        <v>1</v>
      </c>
      <c r="D35" s="119">
        <v>1</v>
      </c>
      <c r="E35" s="17" t="s">
        <v>53</v>
      </c>
      <c r="F35" s="119" t="s">
        <v>50</v>
      </c>
      <c r="G35" s="17">
        <v>1</v>
      </c>
      <c r="H35" s="69">
        <v>1</v>
      </c>
      <c r="I35" s="174">
        <v>3086.111164835163</v>
      </c>
    </row>
    <row r="36" spans="1:9" ht="14.25">
      <c r="A36" s="119">
        <v>8</v>
      </c>
      <c r="B36" s="119">
        <v>0</v>
      </c>
      <c r="C36" s="119">
        <v>2</v>
      </c>
      <c r="D36" s="119">
        <v>1</v>
      </c>
      <c r="E36" s="17" t="s">
        <v>53</v>
      </c>
      <c r="F36" s="119" t="s">
        <v>50</v>
      </c>
      <c r="G36" s="17">
        <v>2</v>
      </c>
      <c r="H36" s="69">
        <v>1</v>
      </c>
      <c r="I36" s="174">
        <v>2465.341677655676</v>
      </c>
    </row>
    <row r="37" spans="1:9" ht="14.25">
      <c r="A37" s="119">
        <v>8</v>
      </c>
      <c r="B37" s="119">
        <v>0</v>
      </c>
      <c r="C37" s="119">
        <v>3</v>
      </c>
      <c r="D37" s="119">
        <v>1</v>
      </c>
      <c r="E37" s="17" t="s">
        <v>53</v>
      </c>
      <c r="F37" s="119" t="s">
        <v>50</v>
      </c>
      <c r="G37" s="17">
        <v>3</v>
      </c>
      <c r="H37" s="69">
        <v>1</v>
      </c>
      <c r="I37" s="174">
        <v>1838.6601001220988</v>
      </c>
    </row>
    <row r="38" spans="1:9" ht="14.25">
      <c r="A38" s="119">
        <v>8</v>
      </c>
      <c r="B38" s="119">
        <v>0</v>
      </c>
      <c r="C38" s="119">
        <v>4</v>
      </c>
      <c r="D38" s="119">
        <v>1</v>
      </c>
      <c r="E38" s="17" t="s">
        <v>53</v>
      </c>
      <c r="F38" s="119" t="s">
        <v>50</v>
      </c>
      <c r="G38" s="17">
        <v>4</v>
      </c>
      <c r="H38" s="69">
        <v>1</v>
      </c>
      <c r="I38" s="174">
        <v>1472.1104981684973</v>
      </c>
    </row>
    <row r="39" spans="1:9" ht="14.25">
      <c r="A39" s="119">
        <v>8</v>
      </c>
      <c r="B39" s="119">
        <v>0</v>
      </c>
      <c r="C39" s="119">
        <v>5</v>
      </c>
      <c r="D39" s="119">
        <v>1</v>
      </c>
      <c r="E39" s="17" t="s">
        <v>53</v>
      </c>
      <c r="F39" s="119" t="s">
        <v>50</v>
      </c>
      <c r="G39" s="17">
        <v>5</v>
      </c>
      <c r="H39" s="69">
        <v>1</v>
      </c>
      <c r="I39" s="174">
        <v>1229.7147936507929</v>
      </c>
    </row>
    <row r="40" spans="1:9" ht="14.25">
      <c r="A40" s="119">
        <v>8</v>
      </c>
      <c r="B40" s="119">
        <v>0</v>
      </c>
      <c r="C40" s="119">
        <v>6</v>
      </c>
      <c r="D40" s="119">
        <v>1</v>
      </c>
      <c r="E40" s="17" t="s">
        <v>53</v>
      </c>
      <c r="F40" s="119" t="s">
        <v>50</v>
      </c>
      <c r="G40" s="17">
        <v>6</v>
      </c>
      <c r="H40" s="69">
        <v>1</v>
      </c>
      <c r="I40" s="174">
        <v>981.40699877899817</v>
      </c>
    </row>
    <row r="41" spans="1:9" ht="14.25">
      <c r="A41" s="119">
        <v>8</v>
      </c>
      <c r="B41" s="119">
        <v>0</v>
      </c>
      <c r="C41" s="119">
        <v>7</v>
      </c>
      <c r="D41" s="119">
        <v>1</v>
      </c>
      <c r="E41" s="17" t="s">
        <v>53</v>
      </c>
      <c r="F41" s="119" t="s">
        <v>50</v>
      </c>
      <c r="G41" s="17">
        <v>7</v>
      </c>
      <c r="H41" s="69">
        <v>1</v>
      </c>
      <c r="I41" s="174">
        <v>626.68157753357707</v>
      </c>
    </row>
    <row r="42" spans="1:9" ht="7.5" customHeight="1">
      <c r="A42" s="557"/>
      <c r="B42" s="558"/>
      <c r="C42" s="558"/>
      <c r="D42" s="558"/>
      <c r="E42" s="558"/>
      <c r="F42" s="558"/>
      <c r="G42" s="558"/>
      <c r="H42" s="558"/>
      <c r="I42" s="559"/>
    </row>
    <row r="43" spans="1:9" ht="14.25">
      <c r="A43" s="119">
        <v>9</v>
      </c>
      <c r="B43" s="119">
        <v>0</v>
      </c>
      <c r="C43" s="119">
        <v>1</v>
      </c>
      <c r="D43" s="119">
        <v>1</v>
      </c>
      <c r="E43" s="17" t="s">
        <v>54</v>
      </c>
      <c r="F43" s="119" t="s">
        <v>50</v>
      </c>
      <c r="G43" s="17">
        <v>1</v>
      </c>
      <c r="H43" s="69">
        <v>1</v>
      </c>
      <c r="I43" s="174">
        <v>4286.2655067155038</v>
      </c>
    </row>
    <row r="44" spans="1:9" ht="14.25">
      <c r="A44" s="119">
        <v>9</v>
      </c>
      <c r="B44" s="119">
        <v>0</v>
      </c>
      <c r="C44" s="119">
        <v>2</v>
      </c>
      <c r="D44" s="119">
        <v>1</v>
      </c>
      <c r="E44" s="17" t="s">
        <v>54</v>
      </c>
      <c r="F44" s="119" t="s">
        <v>50</v>
      </c>
      <c r="G44" s="17">
        <v>2</v>
      </c>
      <c r="H44" s="69">
        <v>1</v>
      </c>
      <c r="I44" s="174">
        <v>2695.9132014651996</v>
      </c>
    </row>
    <row r="45" spans="1:9" ht="14.25">
      <c r="A45" s="119">
        <v>9</v>
      </c>
      <c r="B45" s="119">
        <v>0</v>
      </c>
      <c r="C45" s="119">
        <v>3</v>
      </c>
      <c r="D45" s="119">
        <v>1</v>
      </c>
      <c r="E45" s="17" t="s">
        <v>54</v>
      </c>
      <c r="F45" s="119" t="s">
        <v>50</v>
      </c>
      <c r="G45" s="17">
        <v>3</v>
      </c>
      <c r="H45" s="69">
        <v>1</v>
      </c>
      <c r="I45" s="174">
        <v>2205.2097020757005</v>
      </c>
    </row>
    <row r="46" spans="1:9" ht="14.25">
      <c r="A46" s="119">
        <v>9</v>
      </c>
      <c r="B46" s="119">
        <v>0</v>
      </c>
      <c r="C46" s="119">
        <v>4</v>
      </c>
      <c r="D46" s="119">
        <v>1</v>
      </c>
      <c r="E46" s="17" t="s">
        <v>54</v>
      </c>
      <c r="F46" s="119" t="s">
        <v>50</v>
      </c>
      <c r="G46" s="17">
        <v>4</v>
      </c>
      <c r="H46" s="69">
        <v>1</v>
      </c>
      <c r="I46" s="174">
        <v>1838.6601001220988</v>
      </c>
    </row>
    <row r="47" spans="1:9">
      <c r="A47" s="560" t="s">
        <v>55</v>
      </c>
      <c r="B47" s="561"/>
      <c r="C47" s="561"/>
      <c r="D47" s="561"/>
      <c r="E47" s="561"/>
      <c r="F47" s="561"/>
      <c r="G47" s="561"/>
      <c r="H47" s="561"/>
      <c r="I47" s="562"/>
    </row>
    <row r="48" spans="1:9" ht="14.25">
      <c r="A48" s="553" t="s">
        <v>182</v>
      </c>
      <c r="B48" s="554"/>
      <c r="C48" s="554"/>
      <c r="D48" s="554"/>
      <c r="E48" s="554"/>
      <c r="F48" s="554"/>
      <c r="G48" s="554"/>
      <c r="H48" s="554"/>
      <c r="I48" s="555"/>
    </row>
    <row r="49" spans="1:9" ht="14.25">
      <c r="A49" s="553" t="s">
        <v>215</v>
      </c>
      <c r="B49" s="554"/>
      <c r="C49" s="554"/>
      <c r="D49" s="554"/>
      <c r="E49" s="554"/>
      <c r="F49" s="554"/>
      <c r="G49" s="554"/>
      <c r="H49" s="554"/>
      <c r="I49" s="555"/>
    </row>
    <row r="50" spans="1:9" ht="14.25">
      <c r="A50" s="175" t="s">
        <v>196</v>
      </c>
      <c r="B50" s="94"/>
      <c r="C50" s="94"/>
      <c r="D50" s="94"/>
      <c r="E50" s="94"/>
      <c r="F50" s="94"/>
      <c r="G50" s="563" t="s">
        <v>193</v>
      </c>
      <c r="H50" s="563"/>
      <c r="I50" s="176"/>
    </row>
    <row r="51" spans="1:9" ht="14.25">
      <c r="A51" s="175" t="s">
        <v>201</v>
      </c>
      <c r="B51" s="94"/>
      <c r="C51" s="94"/>
      <c r="D51" s="94"/>
      <c r="E51" s="94"/>
      <c r="F51" s="94"/>
      <c r="G51" s="563" t="s">
        <v>194</v>
      </c>
      <c r="H51" s="563"/>
      <c r="I51" s="176"/>
    </row>
    <row r="52" spans="1:9" ht="14.25">
      <c r="A52" s="177" t="s">
        <v>202</v>
      </c>
      <c r="B52" s="178"/>
      <c r="C52" s="178"/>
      <c r="D52" s="178"/>
      <c r="E52" s="178"/>
      <c r="F52" s="178"/>
      <c r="G52" s="564" t="s">
        <v>195</v>
      </c>
      <c r="H52" s="564"/>
      <c r="I52" s="179"/>
    </row>
    <row r="55" spans="1:9">
      <c r="A55" s="556"/>
      <c r="B55" s="556"/>
      <c r="C55" s="556"/>
      <c r="D55" s="556"/>
      <c r="E55" s="556"/>
      <c r="F55" s="556"/>
      <c r="G55" s="556"/>
      <c r="H55" s="556"/>
      <c r="I55" s="556"/>
    </row>
    <row r="56" spans="1:9">
      <c r="A56" s="32"/>
      <c r="B56" s="32"/>
      <c r="C56" s="32"/>
      <c r="D56" s="32"/>
      <c r="E56" s="32"/>
      <c r="F56" s="32"/>
      <c r="H56" s="32"/>
      <c r="I56" s="32"/>
    </row>
    <row r="57" spans="1:9">
      <c r="A57" s="32"/>
      <c r="B57" s="32"/>
      <c r="C57" s="32"/>
      <c r="D57" s="32"/>
      <c r="E57" s="32"/>
      <c r="F57" s="32"/>
      <c r="H57" s="32"/>
      <c r="I57" s="32"/>
    </row>
    <row r="58" spans="1:9">
      <c r="A58" s="32"/>
      <c r="B58" s="32"/>
      <c r="C58" s="32"/>
      <c r="D58" s="32"/>
      <c r="E58" s="32"/>
      <c r="F58" s="32"/>
      <c r="H58" s="32"/>
      <c r="I58" s="32"/>
    </row>
    <row r="60" spans="1:9">
      <c r="A60" s="552"/>
      <c r="B60" s="552"/>
      <c r="C60" s="552"/>
      <c r="D60" s="552"/>
      <c r="E60" s="552"/>
      <c r="F60" s="552"/>
      <c r="G60" s="552"/>
      <c r="H60" s="552"/>
      <c r="I60" s="552"/>
    </row>
    <row r="61" spans="1:9">
      <c r="A61" s="552"/>
      <c r="B61" s="552"/>
      <c r="C61" s="552"/>
      <c r="D61" s="552"/>
      <c r="E61" s="552"/>
      <c r="F61" s="552"/>
      <c r="G61" s="552"/>
      <c r="H61" s="552"/>
      <c r="I61" s="552"/>
    </row>
    <row r="62" spans="1:9">
      <c r="A62" s="552"/>
      <c r="B62" s="552"/>
      <c r="C62" s="552"/>
      <c r="D62" s="552"/>
      <c r="E62" s="552"/>
      <c r="F62" s="552"/>
      <c r="G62" s="552"/>
      <c r="H62" s="552"/>
      <c r="I62" s="552"/>
    </row>
    <row r="64" spans="1:9">
      <c r="A64" s="552"/>
      <c r="B64" s="552"/>
      <c r="C64" s="552"/>
      <c r="D64" s="552"/>
      <c r="E64" s="552"/>
      <c r="F64" s="552"/>
      <c r="G64" s="552"/>
      <c r="H64" s="552"/>
      <c r="I64" s="552"/>
    </row>
    <row r="66" spans="1:9">
      <c r="A66" s="552"/>
      <c r="B66" s="552"/>
      <c r="C66" s="552"/>
      <c r="D66" s="552"/>
      <c r="E66" s="552"/>
      <c r="F66" s="552"/>
      <c r="G66" s="552"/>
      <c r="H66" s="552"/>
      <c r="I66" s="552"/>
    </row>
    <row r="67" spans="1:9">
      <c r="A67" s="552"/>
      <c r="B67" s="552"/>
      <c r="C67" s="552"/>
      <c r="D67" s="552"/>
      <c r="E67" s="552"/>
      <c r="F67" s="552"/>
      <c r="G67" s="552"/>
      <c r="H67" s="552"/>
      <c r="I67" s="552"/>
    </row>
    <row r="68" spans="1:9">
      <c r="A68" s="552"/>
      <c r="B68" s="552"/>
      <c r="C68" s="552"/>
      <c r="D68" s="552"/>
      <c r="E68" s="552"/>
      <c r="F68" s="552"/>
      <c r="G68" s="552"/>
      <c r="H68" s="552"/>
      <c r="I68" s="552"/>
    </row>
    <row r="69" spans="1:9">
      <c r="A69" s="552"/>
      <c r="B69" s="552"/>
      <c r="C69" s="552"/>
      <c r="D69" s="552"/>
      <c r="E69" s="552"/>
      <c r="F69" s="552"/>
      <c r="G69" s="552"/>
      <c r="H69" s="552"/>
      <c r="I69" s="552"/>
    </row>
  </sheetData>
  <mergeCells count="35">
    <mergeCell ref="A20:I20"/>
    <mergeCell ref="A1:I1"/>
    <mergeCell ref="A2:I2"/>
    <mergeCell ref="A3:I3"/>
    <mergeCell ref="A4:A8"/>
    <mergeCell ref="B4:B8"/>
    <mergeCell ref="C4:C8"/>
    <mergeCell ref="D4:D8"/>
    <mergeCell ref="E4:I4"/>
    <mergeCell ref="E5:I5"/>
    <mergeCell ref="E6:I6"/>
    <mergeCell ref="E7:I7"/>
    <mergeCell ref="E8:I8"/>
    <mergeCell ref="A9:D9"/>
    <mergeCell ref="A10:I10"/>
    <mergeCell ref="A15:I15"/>
    <mergeCell ref="A49:I49"/>
    <mergeCell ref="A55:I55"/>
    <mergeCell ref="A24:I24"/>
    <mergeCell ref="A28:I28"/>
    <mergeCell ref="A34:I34"/>
    <mergeCell ref="A42:I42"/>
    <mergeCell ref="A47:I47"/>
    <mergeCell ref="A48:I48"/>
    <mergeCell ref="G50:H50"/>
    <mergeCell ref="G51:H51"/>
    <mergeCell ref="G52:H52"/>
    <mergeCell ref="A68:I68"/>
    <mergeCell ref="A69:I69"/>
    <mergeCell ref="A60:I60"/>
    <mergeCell ref="A61:I61"/>
    <mergeCell ref="A62:I62"/>
    <mergeCell ref="A64:I64"/>
    <mergeCell ref="A66:I66"/>
    <mergeCell ref="A67:I67"/>
  </mergeCells>
  <printOptions horizontalCentered="1"/>
  <pageMargins left="0.51181102362204722" right="0.31496062992125984" top="1.1417322834645669" bottom="0.51181102362204722" header="0.31496062992125984" footer="0.31496062992125984"/>
  <pageSetup scale="95" orientation="portrait" verticalDpi="300" r:id="rId1"/>
</worksheet>
</file>

<file path=xl/worksheets/sheet8.xml><?xml version="1.0" encoding="utf-8"?>
<worksheet xmlns="http://schemas.openxmlformats.org/spreadsheetml/2006/main" xmlns:r="http://schemas.openxmlformats.org/officeDocument/2006/relationships">
  <dimension ref="A1:I53"/>
  <sheetViews>
    <sheetView showWhiteSpace="0" view="pageBreakPreview" topLeftCell="A22" zoomScaleSheetLayoutView="100" workbookViewId="0">
      <selection activeCell="D35" sqref="D35"/>
    </sheetView>
  </sheetViews>
  <sheetFormatPr baseColWidth="10" defaultRowHeight="13.5"/>
  <cols>
    <col min="1" max="4" width="5.28515625" style="33" customWidth="1"/>
    <col min="5" max="5" width="20.85546875" style="33" customWidth="1"/>
    <col min="6" max="6" width="11.42578125" style="33"/>
    <col min="7" max="7" width="9.85546875" style="33" customWidth="1"/>
    <col min="8" max="8" width="10.140625" style="33" customWidth="1"/>
    <col min="9" max="9" width="14.85546875" style="33" customWidth="1"/>
    <col min="10" max="16384" width="11.42578125" style="33"/>
  </cols>
  <sheetData>
    <row r="1" spans="1:9">
      <c r="A1" s="594" t="s">
        <v>186</v>
      </c>
      <c r="B1" s="595"/>
      <c r="C1" s="595"/>
      <c r="D1" s="595"/>
      <c r="E1" s="595"/>
      <c r="F1" s="595"/>
      <c r="G1" s="595"/>
      <c r="H1" s="595"/>
      <c r="I1" s="596"/>
    </row>
    <row r="2" spans="1:9">
      <c r="A2" s="597" t="s">
        <v>223</v>
      </c>
      <c r="B2" s="598"/>
      <c r="C2" s="598"/>
      <c r="D2" s="598"/>
      <c r="E2" s="598"/>
      <c r="F2" s="598"/>
      <c r="G2" s="598"/>
      <c r="H2" s="598"/>
      <c r="I2" s="599"/>
    </row>
    <row r="3" spans="1:9" ht="6.75" customHeight="1">
      <c r="A3" s="600"/>
      <c r="B3" s="601"/>
      <c r="C3" s="601"/>
      <c r="D3" s="601"/>
      <c r="E3" s="601"/>
      <c r="F3" s="601"/>
      <c r="G3" s="601"/>
      <c r="H3" s="601"/>
      <c r="I3" s="602"/>
    </row>
    <row r="4" spans="1:9" ht="16.5" customHeight="1">
      <c r="A4" s="603" t="s">
        <v>178</v>
      </c>
      <c r="B4" s="603" t="s">
        <v>41</v>
      </c>
      <c r="C4" s="603" t="s">
        <v>42</v>
      </c>
      <c r="D4" s="603" t="s">
        <v>43</v>
      </c>
      <c r="E4" s="604"/>
      <c r="F4" s="605"/>
      <c r="G4" s="605"/>
      <c r="H4" s="605"/>
      <c r="I4" s="606"/>
    </row>
    <row r="5" spans="1:9" ht="16.5" customHeight="1">
      <c r="A5" s="575"/>
      <c r="B5" s="575"/>
      <c r="C5" s="575"/>
      <c r="D5" s="575"/>
      <c r="E5" s="580" t="s">
        <v>176</v>
      </c>
      <c r="F5" s="580"/>
      <c r="G5" s="580"/>
      <c r="H5" s="580"/>
      <c r="I5" s="580"/>
    </row>
    <row r="6" spans="1:9" ht="16.5" customHeight="1">
      <c r="A6" s="575"/>
      <c r="B6" s="575"/>
      <c r="C6" s="575"/>
      <c r="D6" s="575"/>
      <c r="E6" s="580" t="s">
        <v>177</v>
      </c>
      <c r="F6" s="580"/>
      <c r="G6" s="580"/>
      <c r="H6" s="580"/>
      <c r="I6" s="580"/>
    </row>
    <row r="7" spans="1:9" ht="16.5" customHeight="1">
      <c r="A7" s="575"/>
      <c r="B7" s="575"/>
      <c r="C7" s="575"/>
      <c r="D7" s="575"/>
      <c r="E7" s="587"/>
      <c r="F7" s="587"/>
      <c r="G7" s="587"/>
      <c r="H7" s="587"/>
      <c r="I7" s="587"/>
    </row>
    <row r="8" spans="1:9" ht="16.5" customHeight="1">
      <c r="A8" s="576"/>
      <c r="B8" s="576"/>
      <c r="C8" s="576" t="s">
        <v>44</v>
      </c>
      <c r="D8" s="576" t="s">
        <v>45</v>
      </c>
      <c r="E8" s="588"/>
      <c r="F8" s="589"/>
      <c r="G8" s="589"/>
      <c r="H8" s="589"/>
      <c r="I8" s="590"/>
    </row>
    <row r="9" spans="1:9" ht="34.5" customHeight="1">
      <c r="A9" s="585" t="s">
        <v>46</v>
      </c>
      <c r="B9" s="418"/>
      <c r="C9" s="418"/>
      <c r="D9" s="418"/>
      <c r="E9" s="180" t="s">
        <v>178</v>
      </c>
      <c r="F9" s="140" t="s">
        <v>47</v>
      </c>
      <c r="G9" s="136" t="s">
        <v>42</v>
      </c>
      <c r="H9" s="180" t="s">
        <v>48</v>
      </c>
      <c r="I9" s="182" t="s">
        <v>179</v>
      </c>
    </row>
    <row r="10" spans="1:9" ht="8.25" customHeight="1">
      <c r="A10" s="591"/>
      <c r="B10" s="592"/>
      <c r="C10" s="592"/>
      <c r="D10" s="592"/>
      <c r="E10" s="592"/>
      <c r="F10" s="592"/>
      <c r="G10" s="592"/>
      <c r="H10" s="592"/>
      <c r="I10" s="593"/>
    </row>
    <row r="11" spans="1:9" ht="14.25">
      <c r="A11" s="119">
        <v>1</v>
      </c>
      <c r="B11" s="119">
        <v>2</v>
      </c>
      <c r="C11" s="119">
        <v>1</v>
      </c>
      <c r="D11" s="119">
        <v>1</v>
      </c>
      <c r="E11" s="119" t="s">
        <v>49</v>
      </c>
      <c r="F11" s="119" t="s">
        <v>56</v>
      </c>
      <c r="G11" s="119">
        <v>1</v>
      </c>
      <c r="H11" s="119">
        <v>1</v>
      </c>
      <c r="I11" s="174">
        <v>36743.641550671528</v>
      </c>
    </row>
    <row r="12" spans="1:9" ht="14.25">
      <c r="A12" s="119">
        <v>1</v>
      </c>
      <c r="B12" s="119">
        <v>2</v>
      </c>
      <c r="C12" s="119">
        <v>2</v>
      </c>
      <c r="D12" s="119">
        <v>1</v>
      </c>
      <c r="E12" s="119" t="s">
        <v>49</v>
      </c>
      <c r="F12" s="119" t="s">
        <v>56</v>
      </c>
      <c r="G12" s="17">
        <v>2</v>
      </c>
      <c r="H12" s="69">
        <v>1</v>
      </c>
      <c r="I12" s="174">
        <v>30790.166564102543</v>
      </c>
    </row>
    <row r="13" spans="1:9" ht="14.25">
      <c r="A13" s="119">
        <v>1</v>
      </c>
      <c r="B13" s="119">
        <v>2</v>
      </c>
      <c r="C13" s="119">
        <v>3</v>
      </c>
      <c r="D13" s="119">
        <v>1</v>
      </c>
      <c r="E13" s="119" t="s">
        <v>49</v>
      </c>
      <c r="F13" s="119" t="s">
        <v>56</v>
      </c>
      <c r="G13" s="17">
        <v>3</v>
      </c>
      <c r="H13" s="69">
        <v>1</v>
      </c>
      <c r="I13" s="174">
        <v>18374.776820512809</v>
      </c>
    </row>
    <row r="14" spans="1:9" ht="14.25">
      <c r="A14" s="119">
        <v>1</v>
      </c>
      <c r="B14" s="119">
        <v>2</v>
      </c>
      <c r="C14" s="119">
        <v>4</v>
      </c>
      <c r="D14" s="119">
        <v>1</v>
      </c>
      <c r="E14" s="119" t="s">
        <v>49</v>
      </c>
      <c r="F14" s="119" t="s">
        <v>56</v>
      </c>
      <c r="G14" s="17">
        <v>4</v>
      </c>
      <c r="H14" s="69">
        <v>1</v>
      </c>
      <c r="I14" s="174">
        <v>14697.456620268611</v>
      </c>
    </row>
    <row r="15" spans="1:9" ht="8.25" customHeight="1">
      <c r="A15" s="511"/>
      <c r="B15" s="512"/>
      <c r="C15" s="512"/>
      <c r="D15" s="512"/>
      <c r="E15" s="512"/>
      <c r="F15" s="512"/>
      <c r="G15" s="512"/>
      <c r="H15" s="512"/>
      <c r="I15" s="513"/>
    </row>
    <row r="16" spans="1:9" ht="14.25">
      <c r="A16" s="119">
        <v>2</v>
      </c>
      <c r="B16" s="119">
        <v>2</v>
      </c>
      <c r="C16" s="119">
        <v>1</v>
      </c>
      <c r="D16" s="119">
        <v>1</v>
      </c>
      <c r="E16" s="119" t="s">
        <v>51</v>
      </c>
      <c r="F16" s="119" t="s">
        <v>56</v>
      </c>
      <c r="G16" s="119">
        <v>1</v>
      </c>
      <c r="H16" s="69">
        <v>1</v>
      </c>
      <c r="I16" s="174">
        <v>30861.111648351627</v>
      </c>
    </row>
    <row r="17" spans="1:9" ht="14.25">
      <c r="A17" s="119">
        <v>2</v>
      </c>
      <c r="B17" s="119">
        <v>2</v>
      </c>
      <c r="C17" s="119">
        <v>2</v>
      </c>
      <c r="D17" s="119">
        <v>1</v>
      </c>
      <c r="E17" s="119" t="s">
        <v>51</v>
      </c>
      <c r="F17" s="119" t="s">
        <v>56</v>
      </c>
      <c r="G17" s="17">
        <v>2</v>
      </c>
      <c r="H17" s="69">
        <v>1</v>
      </c>
      <c r="I17" s="174">
        <v>24493.790336996321</v>
      </c>
    </row>
    <row r="18" spans="1:9" ht="14.25">
      <c r="A18" s="119">
        <v>2</v>
      </c>
      <c r="B18" s="119">
        <v>2</v>
      </c>
      <c r="C18" s="119">
        <v>3</v>
      </c>
      <c r="D18" s="119">
        <v>1</v>
      </c>
      <c r="E18" s="119" t="s">
        <v>51</v>
      </c>
      <c r="F18" s="119" t="s">
        <v>56</v>
      </c>
      <c r="G18" s="17">
        <v>3</v>
      </c>
      <c r="H18" s="69">
        <v>1</v>
      </c>
      <c r="I18" s="174">
        <v>18374.776820512809</v>
      </c>
    </row>
    <row r="19" spans="1:9" ht="14.25">
      <c r="A19" s="119">
        <v>2</v>
      </c>
      <c r="B19" s="119">
        <v>2</v>
      </c>
      <c r="C19" s="119">
        <v>4</v>
      </c>
      <c r="D19" s="119">
        <v>1</v>
      </c>
      <c r="E19" s="119" t="s">
        <v>51</v>
      </c>
      <c r="F19" s="119" t="s">
        <v>56</v>
      </c>
      <c r="G19" s="17">
        <v>4</v>
      </c>
      <c r="H19" s="69">
        <v>1</v>
      </c>
      <c r="I19" s="174">
        <v>14697.456620268611</v>
      </c>
    </row>
    <row r="20" spans="1:9" ht="8.25" customHeight="1">
      <c r="A20" s="511"/>
      <c r="B20" s="512"/>
      <c r="C20" s="512"/>
      <c r="D20" s="512"/>
      <c r="E20" s="512"/>
      <c r="F20" s="512"/>
      <c r="G20" s="512"/>
      <c r="H20" s="512"/>
      <c r="I20" s="513"/>
    </row>
    <row r="21" spans="1:9" ht="14.25">
      <c r="A21" s="119">
        <v>3</v>
      </c>
      <c r="B21" s="119">
        <v>2</v>
      </c>
      <c r="C21" s="119">
        <v>1</v>
      </c>
      <c r="D21" s="78">
        <v>1</v>
      </c>
      <c r="E21" s="70" t="s">
        <v>180</v>
      </c>
      <c r="F21" s="77" t="s">
        <v>56</v>
      </c>
      <c r="G21" s="17">
        <v>1</v>
      </c>
      <c r="H21" s="69">
        <v>1</v>
      </c>
      <c r="I21" s="174">
        <v>122463.03959462751</v>
      </c>
    </row>
    <row r="22" spans="1:9" ht="14.25">
      <c r="A22" s="119">
        <v>3</v>
      </c>
      <c r="B22" s="119">
        <v>2</v>
      </c>
      <c r="C22" s="119">
        <v>2</v>
      </c>
      <c r="D22" s="78">
        <v>1</v>
      </c>
      <c r="E22" s="70" t="s">
        <v>180</v>
      </c>
      <c r="F22" s="77" t="s">
        <v>56</v>
      </c>
      <c r="G22" s="17">
        <v>2</v>
      </c>
      <c r="H22" s="69">
        <v>1</v>
      </c>
      <c r="I22" s="174">
        <v>104460.7244664224</v>
      </c>
    </row>
    <row r="23" spans="1:9" ht="14.25">
      <c r="A23" s="119">
        <v>3</v>
      </c>
      <c r="B23" s="119">
        <v>2</v>
      </c>
      <c r="C23" s="119">
        <v>3</v>
      </c>
      <c r="D23" s="78">
        <v>1</v>
      </c>
      <c r="E23" s="70" t="s">
        <v>180</v>
      </c>
      <c r="F23" s="77" t="s">
        <v>56</v>
      </c>
      <c r="G23" s="17">
        <v>3</v>
      </c>
      <c r="H23" s="69">
        <v>1</v>
      </c>
      <c r="I23" s="174">
        <v>85725.310134310072</v>
      </c>
    </row>
    <row r="24" spans="1:9" ht="8.25" customHeight="1">
      <c r="A24" s="183"/>
      <c r="B24" s="121"/>
      <c r="C24" s="121"/>
      <c r="D24" s="121"/>
      <c r="E24" s="121"/>
      <c r="F24" s="121"/>
      <c r="G24" s="121"/>
      <c r="H24" s="121"/>
      <c r="I24" s="184"/>
    </row>
    <row r="25" spans="1:9" ht="14.25">
      <c r="A25" s="119">
        <v>5</v>
      </c>
      <c r="B25" s="119">
        <v>2</v>
      </c>
      <c r="C25" s="119">
        <v>1</v>
      </c>
      <c r="D25" s="78">
        <v>1</v>
      </c>
      <c r="E25" s="17" t="s">
        <v>181</v>
      </c>
      <c r="F25" s="77" t="s">
        <v>56</v>
      </c>
      <c r="G25" s="17">
        <v>1</v>
      </c>
      <c r="H25" s="69">
        <v>1</v>
      </c>
      <c r="I25" s="174">
        <v>244937.9033699632</v>
      </c>
    </row>
    <row r="26" spans="1:9" ht="14.25">
      <c r="A26" s="119">
        <v>5</v>
      </c>
      <c r="B26" s="119">
        <v>2</v>
      </c>
      <c r="C26" s="119">
        <v>2</v>
      </c>
      <c r="D26" s="78">
        <v>1</v>
      </c>
      <c r="E26" s="17" t="s">
        <v>181</v>
      </c>
      <c r="F26" s="77" t="s">
        <v>56</v>
      </c>
      <c r="G26" s="17">
        <v>2</v>
      </c>
      <c r="H26" s="69">
        <v>1</v>
      </c>
      <c r="I26" s="174">
        <v>195944.41060561649</v>
      </c>
    </row>
    <row r="27" spans="1:9" ht="14.25">
      <c r="A27" s="119">
        <v>5</v>
      </c>
      <c r="B27" s="119">
        <v>2</v>
      </c>
      <c r="C27" s="119">
        <v>3</v>
      </c>
      <c r="D27" s="78">
        <v>1</v>
      </c>
      <c r="E27" s="17" t="s">
        <v>181</v>
      </c>
      <c r="F27" s="77" t="s">
        <v>56</v>
      </c>
      <c r="G27" s="17">
        <v>3</v>
      </c>
      <c r="H27" s="69">
        <v>1</v>
      </c>
      <c r="I27" s="174">
        <v>146956.82993162383</v>
      </c>
    </row>
    <row r="28" spans="1:9" ht="8.25" customHeight="1">
      <c r="A28" s="183"/>
      <c r="B28" s="121"/>
      <c r="C28" s="121"/>
      <c r="D28" s="121"/>
      <c r="E28" s="121"/>
      <c r="F28" s="121"/>
      <c r="G28" s="121"/>
      <c r="H28" s="121"/>
      <c r="I28" s="184"/>
    </row>
    <row r="29" spans="1:9" ht="14.25">
      <c r="A29" s="119">
        <v>7</v>
      </c>
      <c r="B29" s="119">
        <v>2</v>
      </c>
      <c r="C29" s="119">
        <v>1</v>
      </c>
      <c r="D29" s="119">
        <v>1</v>
      </c>
      <c r="E29" s="17" t="s">
        <v>52</v>
      </c>
      <c r="F29" s="119" t="s">
        <v>56</v>
      </c>
      <c r="G29" s="17">
        <v>1</v>
      </c>
      <c r="H29" s="69">
        <v>1</v>
      </c>
      <c r="I29" s="174">
        <v>18368.864730158719</v>
      </c>
    </row>
    <row r="30" spans="1:9" ht="14.25">
      <c r="A30" s="119">
        <v>7</v>
      </c>
      <c r="B30" s="119">
        <v>2</v>
      </c>
      <c r="C30" s="119">
        <v>2</v>
      </c>
      <c r="D30" s="119">
        <v>1</v>
      </c>
      <c r="E30" s="17" t="s">
        <v>52</v>
      </c>
      <c r="F30" s="119" t="s">
        <v>56</v>
      </c>
      <c r="G30" s="17">
        <v>2</v>
      </c>
      <c r="H30" s="69">
        <v>1</v>
      </c>
      <c r="I30" s="174">
        <v>12249.851213675205</v>
      </c>
    </row>
    <row r="31" spans="1:9" ht="14.25">
      <c r="A31" s="119">
        <v>7</v>
      </c>
      <c r="B31" s="119">
        <v>2</v>
      </c>
      <c r="C31" s="119">
        <v>3</v>
      </c>
      <c r="D31" s="119">
        <v>1</v>
      </c>
      <c r="E31" s="17" t="s">
        <v>52</v>
      </c>
      <c r="F31" s="119" t="s">
        <v>56</v>
      </c>
      <c r="G31" s="17">
        <v>3</v>
      </c>
      <c r="H31" s="69">
        <v>1</v>
      </c>
      <c r="I31" s="174">
        <v>8572.5310134310075</v>
      </c>
    </row>
    <row r="32" spans="1:9" ht="14.25">
      <c r="A32" s="119">
        <v>7</v>
      </c>
      <c r="B32" s="119">
        <v>2</v>
      </c>
      <c r="C32" s="119">
        <v>4</v>
      </c>
      <c r="D32" s="119">
        <v>1</v>
      </c>
      <c r="E32" s="17" t="s">
        <v>52</v>
      </c>
      <c r="F32" s="119" t="s">
        <v>56</v>
      </c>
      <c r="G32" s="17">
        <v>4</v>
      </c>
      <c r="H32" s="69">
        <v>1</v>
      </c>
      <c r="I32" s="174">
        <v>6124.9256068376026</v>
      </c>
    </row>
    <row r="33" spans="1:9" ht="14.25">
      <c r="A33" s="119">
        <v>7</v>
      </c>
      <c r="B33" s="119">
        <v>2</v>
      </c>
      <c r="C33" s="119">
        <v>5</v>
      </c>
      <c r="D33" s="119">
        <v>1</v>
      </c>
      <c r="E33" s="17" t="s">
        <v>52</v>
      </c>
      <c r="F33" s="119" t="s">
        <v>56</v>
      </c>
      <c r="G33" s="17">
        <v>5</v>
      </c>
      <c r="H33" s="69">
        <v>1</v>
      </c>
      <c r="I33" s="174">
        <v>3062.4628034188013</v>
      </c>
    </row>
    <row r="34" spans="1:9" ht="8.25" customHeight="1">
      <c r="A34" s="511"/>
      <c r="B34" s="512"/>
      <c r="C34" s="512"/>
      <c r="D34" s="512"/>
      <c r="E34" s="512"/>
      <c r="F34" s="512"/>
      <c r="G34" s="512"/>
      <c r="H34" s="512"/>
      <c r="I34" s="513"/>
    </row>
    <row r="35" spans="1:9" ht="14.25">
      <c r="A35" s="119">
        <v>8</v>
      </c>
      <c r="B35" s="119">
        <v>2</v>
      </c>
      <c r="C35" s="119">
        <v>1</v>
      </c>
      <c r="D35" s="119">
        <v>1</v>
      </c>
      <c r="E35" s="17" t="s">
        <v>53</v>
      </c>
      <c r="F35" s="119" t="s">
        <v>56</v>
      </c>
      <c r="G35" s="17">
        <v>1</v>
      </c>
      <c r="H35" s="69">
        <v>0.63</v>
      </c>
      <c r="I35" s="174">
        <v>3086.111164835163</v>
      </c>
    </row>
    <row r="36" spans="1:9" ht="14.25">
      <c r="A36" s="119">
        <v>8</v>
      </c>
      <c r="B36" s="119">
        <v>2</v>
      </c>
      <c r="C36" s="119">
        <v>2</v>
      </c>
      <c r="D36" s="119">
        <v>1</v>
      </c>
      <c r="E36" s="17" t="s">
        <v>53</v>
      </c>
      <c r="F36" s="119" t="s">
        <v>56</v>
      </c>
      <c r="G36" s="17">
        <v>2</v>
      </c>
      <c r="H36" s="69">
        <v>0.67</v>
      </c>
      <c r="I36" s="174">
        <v>2465.341677655676</v>
      </c>
    </row>
    <row r="37" spans="1:9" ht="14.25">
      <c r="A37" s="119">
        <v>8</v>
      </c>
      <c r="B37" s="119">
        <v>2</v>
      </c>
      <c r="C37" s="119">
        <v>3</v>
      </c>
      <c r="D37" s="119">
        <v>1</v>
      </c>
      <c r="E37" s="17" t="s">
        <v>53</v>
      </c>
      <c r="F37" s="119" t="s">
        <v>56</v>
      </c>
      <c r="G37" s="17">
        <v>3</v>
      </c>
      <c r="H37" s="69">
        <v>0.6</v>
      </c>
      <c r="I37" s="174">
        <v>1838.6601001220988</v>
      </c>
    </row>
    <row r="38" spans="1:9" ht="14.25">
      <c r="A38" s="119">
        <v>8</v>
      </c>
      <c r="B38" s="119">
        <v>2</v>
      </c>
      <c r="C38" s="119">
        <v>4</v>
      </c>
      <c r="D38" s="119">
        <v>1</v>
      </c>
      <c r="E38" s="17" t="s">
        <v>53</v>
      </c>
      <c r="F38" s="119" t="s">
        <v>56</v>
      </c>
      <c r="G38" s="17">
        <v>4</v>
      </c>
      <c r="H38" s="69">
        <v>1</v>
      </c>
      <c r="I38" s="174">
        <v>1472.1104981684973</v>
      </c>
    </row>
    <row r="39" spans="1:9" ht="14.25">
      <c r="A39" s="119">
        <v>8</v>
      </c>
      <c r="B39" s="119">
        <v>2</v>
      </c>
      <c r="C39" s="119">
        <v>5</v>
      </c>
      <c r="D39" s="119">
        <v>1</v>
      </c>
      <c r="E39" s="17" t="s">
        <v>53</v>
      </c>
      <c r="F39" s="119" t="s">
        <v>56</v>
      </c>
      <c r="G39" s="17">
        <v>5</v>
      </c>
      <c r="H39" s="69">
        <v>1.25</v>
      </c>
      <c r="I39" s="174">
        <v>1229.7147936507929</v>
      </c>
    </row>
    <row r="40" spans="1:9" ht="14.25">
      <c r="A40" s="119">
        <v>8</v>
      </c>
      <c r="B40" s="119">
        <v>2</v>
      </c>
      <c r="C40" s="119">
        <v>6</v>
      </c>
      <c r="D40" s="119">
        <v>1</v>
      </c>
      <c r="E40" s="17" t="s">
        <v>53</v>
      </c>
      <c r="F40" s="119" t="s">
        <v>56</v>
      </c>
      <c r="G40" s="17">
        <v>6</v>
      </c>
      <c r="H40" s="69">
        <v>1.1499999999999999</v>
      </c>
      <c r="I40" s="174">
        <v>1216.1199999999999</v>
      </c>
    </row>
    <row r="41" spans="1:9" ht="14.25">
      <c r="A41" s="119">
        <v>8</v>
      </c>
      <c r="B41" s="119">
        <v>2</v>
      </c>
      <c r="C41" s="119">
        <v>7</v>
      </c>
      <c r="D41" s="119">
        <v>1</v>
      </c>
      <c r="E41" s="17" t="s">
        <v>53</v>
      </c>
      <c r="F41" s="119" t="s">
        <v>56</v>
      </c>
      <c r="G41" s="17">
        <v>7</v>
      </c>
      <c r="H41" s="69">
        <v>1</v>
      </c>
      <c r="I41" s="174">
        <v>626.68157753357707</v>
      </c>
    </row>
    <row r="42" spans="1:9" ht="8.25" customHeight="1">
      <c r="A42" s="511"/>
      <c r="B42" s="512"/>
      <c r="C42" s="512"/>
      <c r="D42" s="512"/>
      <c r="E42" s="512"/>
      <c r="F42" s="512"/>
      <c r="G42" s="512"/>
      <c r="H42" s="512"/>
      <c r="I42" s="513"/>
    </row>
    <row r="43" spans="1:9" ht="14.25">
      <c r="A43" s="119">
        <v>9</v>
      </c>
      <c r="B43" s="119">
        <v>2</v>
      </c>
      <c r="C43" s="119">
        <v>1</v>
      </c>
      <c r="D43" s="119">
        <v>1</v>
      </c>
      <c r="E43" s="17" t="s">
        <v>54</v>
      </c>
      <c r="F43" s="119" t="s">
        <v>56</v>
      </c>
      <c r="G43" s="17">
        <v>1</v>
      </c>
      <c r="H43" s="69">
        <v>1</v>
      </c>
      <c r="I43" s="174">
        <v>4286.2655067155038</v>
      </c>
    </row>
    <row r="44" spans="1:9" ht="14.25">
      <c r="A44" s="119">
        <v>9</v>
      </c>
      <c r="B44" s="119">
        <v>2</v>
      </c>
      <c r="C44" s="119">
        <v>2</v>
      </c>
      <c r="D44" s="119">
        <v>1</v>
      </c>
      <c r="E44" s="17" t="s">
        <v>54</v>
      </c>
      <c r="F44" s="119" t="s">
        <v>56</v>
      </c>
      <c r="G44" s="17">
        <v>2</v>
      </c>
      <c r="H44" s="69">
        <v>1</v>
      </c>
      <c r="I44" s="174">
        <v>2695.9132014651996</v>
      </c>
    </row>
    <row r="45" spans="1:9" ht="14.25">
      <c r="A45" s="119">
        <v>9</v>
      </c>
      <c r="B45" s="119">
        <v>2</v>
      </c>
      <c r="C45" s="119">
        <v>3</v>
      </c>
      <c r="D45" s="119">
        <v>1</v>
      </c>
      <c r="E45" s="17" t="s">
        <v>54</v>
      </c>
      <c r="F45" s="119" t="s">
        <v>56</v>
      </c>
      <c r="G45" s="17">
        <v>3</v>
      </c>
      <c r="H45" s="69">
        <v>1</v>
      </c>
      <c r="I45" s="174">
        <v>2205.2097020757005</v>
      </c>
    </row>
    <row r="46" spans="1:9" ht="14.25">
      <c r="A46" s="119">
        <v>9</v>
      </c>
      <c r="B46" s="119">
        <v>2</v>
      </c>
      <c r="C46" s="119">
        <v>4</v>
      </c>
      <c r="D46" s="119">
        <v>1</v>
      </c>
      <c r="E46" s="17" t="s">
        <v>54</v>
      </c>
      <c r="F46" s="119" t="s">
        <v>56</v>
      </c>
      <c r="G46" s="17">
        <v>4</v>
      </c>
      <c r="H46" s="69">
        <v>1</v>
      </c>
      <c r="I46" s="174">
        <v>1838.6601001220988</v>
      </c>
    </row>
    <row r="47" spans="1:9">
      <c r="A47" s="560" t="s">
        <v>55</v>
      </c>
      <c r="B47" s="561"/>
      <c r="C47" s="561"/>
      <c r="D47" s="561"/>
      <c r="E47" s="561"/>
      <c r="F47" s="561"/>
      <c r="G47" s="561"/>
      <c r="H47" s="561"/>
      <c r="I47" s="562"/>
    </row>
    <row r="48" spans="1:9" ht="14.25">
      <c r="A48" s="553" t="s">
        <v>183</v>
      </c>
      <c r="B48" s="554"/>
      <c r="C48" s="554"/>
      <c r="D48" s="554"/>
      <c r="E48" s="554"/>
      <c r="F48" s="554"/>
      <c r="G48" s="554"/>
      <c r="H48" s="554"/>
      <c r="I48" s="555"/>
    </row>
    <row r="49" spans="1:9" ht="14.25">
      <c r="A49" s="553" t="s">
        <v>222</v>
      </c>
      <c r="B49" s="554"/>
      <c r="C49" s="554"/>
      <c r="D49" s="554"/>
      <c r="E49" s="554"/>
      <c r="F49" s="554"/>
      <c r="G49" s="554"/>
      <c r="H49" s="554"/>
      <c r="I49" s="555"/>
    </row>
    <row r="50" spans="1:9" ht="14.25">
      <c r="A50" s="553" t="s">
        <v>203</v>
      </c>
      <c r="B50" s="554"/>
      <c r="C50" s="554"/>
      <c r="D50" s="554"/>
      <c r="E50" s="554"/>
      <c r="F50" s="554"/>
      <c r="G50" s="554"/>
      <c r="H50" s="554"/>
      <c r="I50" s="555"/>
    </row>
    <row r="51" spans="1:9" ht="14.25">
      <c r="A51" s="175" t="s">
        <v>199</v>
      </c>
      <c r="B51" s="94"/>
      <c r="C51" s="94"/>
      <c r="D51" s="94"/>
      <c r="E51" s="94"/>
      <c r="F51" s="94"/>
      <c r="G51" s="94"/>
      <c r="H51" s="185" t="s">
        <v>193</v>
      </c>
      <c r="I51" s="176"/>
    </row>
    <row r="52" spans="1:9" ht="14.25">
      <c r="A52" s="175" t="s">
        <v>198</v>
      </c>
      <c r="B52" s="94"/>
      <c r="C52" s="94"/>
      <c r="D52" s="94"/>
      <c r="E52" s="94"/>
      <c r="F52" s="94"/>
      <c r="G52" s="94"/>
      <c r="H52" s="185" t="s">
        <v>194</v>
      </c>
      <c r="I52" s="176"/>
    </row>
    <row r="53" spans="1:9" ht="14.25">
      <c r="A53" s="177" t="s">
        <v>197</v>
      </c>
      <c r="B53" s="178"/>
      <c r="C53" s="178"/>
      <c r="D53" s="178"/>
      <c r="E53" s="178"/>
      <c r="F53" s="178"/>
      <c r="G53" s="178"/>
      <c r="H53" s="186" t="s">
        <v>195</v>
      </c>
      <c r="I53" s="179"/>
    </row>
  </sheetData>
  <mergeCells count="22">
    <mergeCell ref="A1:I1"/>
    <mergeCell ref="A2:I2"/>
    <mergeCell ref="A3:I3"/>
    <mergeCell ref="A4:A8"/>
    <mergeCell ref="B4:B8"/>
    <mergeCell ref="C4:C8"/>
    <mergeCell ref="D4:D8"/>
    <mergeCell ref="E4:I4"/>
    <mergeCell ref="E5:I5"/>
    <mergeCell ref="E6:I6"/>
    <mergeCell ref="A49:I49"/>
    <mergeCell ref="A50:I50"/>
    <mergeCell ref="A48:I48"/>
    <mergeCell ref="E7:I7"/>
    <mergeCell ref="E8:I8"/>
    <mergeCell ref="A9:D9"/>
    <mergeCell ref="A10:I10"/>
    <mergeCell ref="A15:I15"/>
    <mergeCell ref="A20:I20"/>
    <mergeCell ref="A34:I34"/>
    <mergeCell ref="A42:I42"/>
    <mergeCell ref="A47:I47"/>
  </mergeCells>
  <printOptions horizontalCentered="1"/>
  <pageMargins left="0.70866141732283472" right="0.70866141732283472" top="0.62992125984251968" bottom="0.51181102362204722" header="0.31496062992125984" footer="0.31496062992125984"/>
  <pageSetup scale="95" orientation="portrait" verticalDpi="300" r:id="rId1"/>
</worksheet>
</file>

<file path=xl/worksheets/sheet9.xml><?xml version="1.0" encoding="utf-8"?>
<worksheet xmlns="http://schemas.openxmlformats.org/spreadsheetml/2006/main" xmlns:r="http://schemas.openxmlformats.org/officeDocument/2006/relationships">
  <dimension ref="A1:I53"/>
  <sheetViews>
    <sheetView view="pageBreakPreview" zoomScaleSheetLayoutView="100" workbookViewId="0">
      <selection activeCell="J43" sqref="J43"/>
    </sheetView>
  </sheetViews>
  <sheetFormatPr baseColWidth="10" defaultRowHeight="13.5"/>
  <cols>
    <col min="1" max="4" width="5.42578125" style="33" customWidth="1"/>
    <col min="5" max="5" width="21" style="33" customWidth="1"/>
    <col min="6" max="6" width="12.28515625" style="33" customWidth="1"/>
    <col min="7" max="7" width="10.140625" style="33" customWidth="1"/>
    <col min="8" max="8" width="9.7109375" style="33" customWidth="1"/>
    <col min="9" max="9" width="15.28515625" style="33" customWidth="1"/>
    <col min="10" max="16384" width="11.42578125" style="33"/>
  </cols>
  <sheetData>
    <row r="1" spans="1:9">
      <c r="A1" s="594" t="s">
        <v>186</v>
      </c>
      <c r="B1" s="595"/>
      <c r="C1" s="595"/>
      <c r="D1" s="595"/>
      <c r="E1" s="595"/>
      <c r="F1" s="595"/>
      <c r="G1" s="595"/>
      <c r="H1" s="595"/>
      <c r="I1" s="596"/>
    </row>
    <row r="2" spans="1:9">
      <c r="A2" s="597" t="s">
        <v>223</v>
      </c>
      <c r="B2" s="598"/>
      <c r="C2" s="598"/>
      <c r="D2" s="598"/>
      <c r="E2" s="598"/>
      <c r="F2" s="598"/>
      <c r="G2" s="598"/>
      <c r="H2" s="598"/>
      <c r="I2" s="599"/>
    </row>
    <row r="3" spans="1:9" ht="7.5" customHeight="1">
      <c r="A3" s="600"/>
      <c r="B3" s="601"/>
      <c r="C3" s="601"/>
      <c r="D3" s="601"/>
      <c r="E3" s="601"/>
      <c r="F3" s="601"/>
      <c r="G3" s="601"/>
      <c r="H3" s="601"/>
      <c r="I3" s="602"/>
    </row>
    <row r="4" spans="1:9" ht="17.25" customHeight="1">
      <c r="A4" s="603" t="s">
        <v>178</v>
      </c>
      <c r="B4" s="603" t="s">
        <v>41</v>
      </c>
      <c r="C4" s="603" t="s">
        <v>42</v>
      </c>
      <c r="D4" s="603" t="s">
        <v>43</v>
      </c>
      <c r="E4" s="604"/>
      <c r="F4" s="605"/>
      <c r="G4" s="605"/>
      <c r="H4" s="605"/>
      <c r="I4" s="606"/>
    </row>
    <row r="5" spans="1:9" ht="17.25" customHeight="1">
      <c r="A5" s="575"/>
      <c r="B5" s="575"/>
      <c r="C5" s="575"/>
      <c r="D5" s="575"/>
      <c r="E5" s="580" t="s">
        <v>176</v>
      </c>
      <c r="F5" s="580"/>
      <c r="G5" s="580"/>
      <c r="H5" s="580"/>
      <c r="I5" s="580"/>
    </row>
    <row r="6" spans="1:9" ht="17.25" customHeight="1">
      <c r="A6" s="575"/>
      <c r="B6" s="575"/>
      <c r="C6" s="575"/>
      <c r="D6" s="575"/>
      <c r="E6" s="580" t="s">
        <v>177</v>
      </c>
      <c r="F6" s="580"/>
      <c r="G6" s="580"/>
      <c r="H6" s="580"/>
      <c r="I6" s="580"/>
    </row>
    <row r="7" spans="1:9" ht="17.25" customHeight="1">
      <c r="A7" s="575"/>
      <c r="B7" s="575"/>
      <c r="C7" s="575"/>
      <c r="D7" s="575"/>
      <c r="E7" s="587"/>
      <c r="F7" s="587"/>
      <c r="G7" s="587"/>
      <c r="H7" s="587"/>
      <c r="I7" s="587"/>
    </row>
    <row r="8" spans="1:9" ht="17.25" customHeight="1">
      <c r="A8" s="576"/>
      <c r="B8" s="576"/>
      <c r="C8" s="576" t="s">
        <v>44</v>
      </c>
      <c r="D8" s="576" t="s">
        <v>45</v>
      </c>
      <c r="E8" s="588"/>
      <c r="F8" s="589"/>
      <c r="G8" s="589"/>
      <c r="H8" s="589"/>
      <c r="I8" s="590"/>
    </row>
    <row r="9" spans="1:9" ht="26.25" customHeight="1">
      <c r="A9" s="585" t="s">
        <v>46</v>
      </c>
      <c r="B9" s="418"/>
      <c r="C9" s="418"/>
      <c r="D9" s="418"/>
      <c r="E9" s="180" t="s">
        <v>178</v>
      </c>
      <c r="F9" s="181" t="s">
        <v>47</v>
      </c>
      <c r="G9" s="180" t="s">
        <v>42</v>
      </c>
      <c r="H9" s="180" t="s">
        <v>48</v>
      </c>
      <c r="I9" s="182" t="s">
        <v>179</v>
      </c>
    </row>
    <row r="10" spans="1:9" ht="7.5" customHeight="1">
      <c r="A10" s="591"/>
      <c r="B10" s="592"/>
      <c r="C10" s="592"/>
      <c r="D10" s="592"/>
      <c r="E10" s="592"/>
      <c r="F10" s="592"/>
      <c r="G10" s="592"/>
      <c r="H10" s="592"/>
      <c r="I10" s="593"/>
    </row>
    <row r="11" spans="1:9" ht="14.25">
      <c r="A11" s="119">
        <v>1</v>
      </c>
      <c r="B11" s="119">
        <v>1</v>
      </c>
      <c r="C11" s="119">
        <v>1</v>
      </c>
      <c r="D11" s="119">
        <v>1</v>
      </c>
      <c r="E11" s="119" t="s">
        <v>49</v>
      </c>
      <c r="F11" s="119" t="s">
        <v>57</v>
      </c>
      <c r="G11" s="17">
        <v>1</v>
      </c>
      <c r="H11" s="119">
        <v>1</v>
      </c>
      <c r="I11" s="174">
        <v>36743.641550671528</v>
      </c>
    </row>
    <row r="12" spans="1:9" ht="14.25">
      <c r="A12" s="119">
        <v>1</v>
      </c>
      <c r="B12" s="119">
        <v>1</v>
      </c>
      <c r="C12" s="119">
        <v>2</v>
      </c>
      <c r="D12" s="119">
        <v>1</v>
      </c>
      <c r="E12" s="119" t="s">
        <v>49</v>
      </c>
      <c r="F12" s="119" t="s">
        <v>57</v>
      </c>
      <c r="G12" s="17">
        <v>2</v>
      </c>
      <c r="H12" s="69">
        <v>1</v>
      </c>
      <c r="I12" s="174">
        <v>30790.166564102543</v>
      </c>
    </row>
    <row r="13" spans="1:9" ht="14.25">
      <c r="A13" s="119">
        <v>1</v>
      </c>
      <c r="B13" s="119">
        <v>1</v>
      </c>
      <c r="C13" s="119">
        <v>3</v>
      </c>
      <c r="D13" s="119">
        <v>1</v>
      </c>
      <c r="E13" s="119" t="s">
        <v>49</v>
      </c>
      <c r="F13" s="119" t="s">
        <v>57</v>
      </c>
      <c r="G13" s="17">
        <v>3</v>
      </c>
      <c r="H13" s="69">
        <v>1</v>
      </c>
      <c r="I13" s="174">
        <v>18374.776820512809</v>
      </c>
    </row>
    <row r="14" spans="1:9" ht="14.25">
      <c r="A14" s="119">
        <v>1</v>
      </c>
      <c r="B14" s="119">
        <v>1</v>
      </c>
      <c r="C14" s="119">
        <v>4</v>
      </c>
      <c r="D14" s="119">
        <v>1</v>
      </c>
      <c r="E14" s="119" t="s">
        <v>49</v>
      </c>
      <c r="F14" s="119" t="s">
        <v>57</v>
      </c>
      <c r="G14" s="17">
        <v>4</v>
      </c>
      <c r="H14" s="69">
        <v>1</v>
      </c>
      <c r="I14" s="174">
        <v>14697.456620268611</v>
      </c>
    </row>
    <row r="15" spans="1:9" ht="8.25" customHeight="1">
      <c r="A15" s="557"/>
      <c r="B15" s="558"/>
      <c r="C15" s="558"/>
      <c r="D15" s="558"/>
      <c r="E15" s="558"/>
      <c r="F15" s="558"/>
      <c r="G15" s="558"/>
      <c r="H15" s="558"/>
      <c r="I15" s="559"/>
    </row>
    <row r="16" spans="1:9" ht="14.25">
      <c r="A16" s="119">
        <v>2</v>
      </c>
      <c r="B16" s="119">
        <v>1</v>
      </c>
      <c r="C16" s="119">
        <v>1</v>
      </c>
      <c r="D16" s="119">
        <v>1</v>
      </c>
      <c r="E16" s="119" t="s">
        <v>51</v>
      </c>
      <c r="F16" s="119" t="s">
        <v>57</v>
      </c>
      <c r="G16" s="17">
        <v>1</v>
      </c>
      <c r="H16" s="69">
        <v>1</v>
      </c>
      <c r="I16" s="174">
        <v>30861.111648351627</v>
      </c>
    </row>
    <row r="17" spans="1:9" ht="14.25">
      <c r="A17" s="119">
        <v>2</v>
      </c>
      <c r="B17" s="119">
        <v>1</v>
      </c>
      <c r="C17" s="119">
        <v>2</v>
      </c>
      <c r="D17" s="119">
        <v>1</v>
      </c>
      <c r="E17" s="119" t="s">
        <v>51</v>
      </c>
      <c r="F17" s="119" t="s">
        <v>57</v>
      </c>
      <c r="G17" s="17">
        <v>2</v>
      </c>
      <c r="H17" s="69">
        <v>1</v>
      </c>
      <c r="I17" s="174">
        <v>24493.790336996321</v>
      </c>
    </row>
    <row r="18" spans="1:9" ht="14.25">
      <c r="A18" s="119">
        <v>2</v>
      </c>
      <c r="B18" s="119">
        <v>1</v>
      </c>
      <c r="C18" s="119">
        <v>3</v>
      </c>
      <c r="D18" s="119">
        <v>1</v>
      </c>
      <c r="E18" s="119" t="s">
        <v>51</v>
      </c>
      <c r="F18" s="119" t="s">
        <v>57</v>
      </c>
      <c r="G18" s="17">
        <v>3</v>
      </c>
      <c r="H18" s="69">
        <v>1</v>
      </c>
      <c r="I18" s="174">
        <v>18374.776820512809</v>
      </c>
    </row>
    <row r="19" spans="1:9" ht="14.25">
      <c r="A19" s="119">
        <v>2</v>
      </c>
      <c r="B19" s="119">
        <v>1</v>
      </c>
      <c r="C19" s="119">
        <v>4</v>
      </c>
      <c r="D19" s="119">
        <v>1</v>
      </c>
      <c r="E19" s="119" t="s">
        <v>51</v>
      </c>
      <c r="F19" s="119" t="s">
        <v>57</v>
      </c>
      <c r="G19" s="17">
        <v>4</v>
      </c>
      <c r="H19" s="69">
        <v>1</v>
      </c>
      <c r="I19" s="174">
        <v>14697.456620268611</v>
      </c>
    </row>
    <row r="20" spans="1:9" ht="9" customHeight="1">
      <c r="A20" s="557"/>
      <c r="B20" s="558"/>
      <c r="C20" s="558"/>
      <c r="D20" s="558"/>
      <c r="E20" s="558"/>
      <c r="F20" s="558"/>
      <c r="G20" s="558"/>
      <c r="H20" s="558"/>
      <c r="I20" s="559"/>
    </row>
    <row r="21" spans="1:9" ht="14.25">
      <c r="A21" s="119">
        <v>3</v>
      </c>
      <c r="B21" s="119">
        <v>1</v>
      </c>
      <c r="C21" s="119">
        <v>1</v>
      </c>
      <c r="D21" s="78">
        <v>1</v>
      </c>
      <c r="E21" s="17" t="s">
        <v>180</v>
      </c>
      <c r="F21" s="77" t="s">
        <v>57</v>
      </c>
      <c r="G21" s="17">
        <v>1</v>
      </c>
      <c r="H21" s="69">
        <v>1</v>
      </c>
      <c r="I21" s="174">
        <v>122463.03959462751</v>
      </c>
    </row>
    <row r="22" spans="1:9" ht="14.25">
      <c r="A22" s="119">
        <v>3</v>
      </c>
      <c r="B22" s="119">
        <v>1</v>
      </c>
      <c r="C22" s="119">
        <v>2</v>
      </c>
      <c r="D22" s="78">
        <v>1</v>
      </c>
      <c r="E22" s="17" t="s">
        <v>180</v>
      </c>
      <c r="F22" s="77" t="s">
        <v>57</v>
      </c>
      <c r="G22" s="17">
        <v>2</v>
      </c>
      <c r="H22" s="69">
        <v>1</v>
      </c>
      <c r="I22" s="174">
        <v>104460.7244664224</v>
      </c>
    </row>
    <row r="23" spans="1:9" ht="14.25">
      <c r="A23" s="119">
        <v>3</v>
      </c>
      <c r="B23" s="119">
        <v>1</v>
      </c>
      <c r="C23" s="119">
        <v>3</v>
      </c>
      <c r="D23" s="78">
        <v>1</v>
      </c>
      <c r="E23" s="17" t="s">
        <v>180</v>
      </c>
      <c r="F23" s="77" t="s">
        <v>57</v>
      </c>
      <c r="G23" s="17">
        <v>3</v>
      </c>
      <c r="H23" s="69">
        <v>1</v>
      </c>
      <c r="I23" s="174">
        <v>85725.310134310072</v>
      </c>
    </row>
    <row r="24" spans="1:9" ht="11.25" customHeight="1">
      <c r="A24" s="557"/>
      <c r="B24" s="558"/>
      <c r="C24" s="558"/>
      <c r="D24" s="558"/>
      <c r="E24" s="558"/>
      <c r="F24" s="558"/>
      <c r="G24" s="558"/>
      <c r="H24" s="558"/>
      <c r="I24" s="559"/>
    </row>
    <row r="25" spans="1:9" ht="14.25">
      <c r="A25" s="119">
        <v>5</v>
      </c>
      <c r="B25" s="119">
        <v>1</v>
      </c>
      <c r="C25" s="119">
        <v>1</v>
      </c>
      <c r="D25" s="78">
        <v>1</v>
      </c>
      <c r="E25" s="17" t="s">
        <v>181</v>
      </c>
      <c r="F25" s="77" t="s">
        <v>57</v>
      </c>
      <c r="G25" s="17">
        <v>1</v>
      </c>
      <c r="H25" s="69">
        <v>1</v>
      </c>
      <c r="I25" s="174">
        <v>244937.9033699632</v>
      </c>
    </row>
    <row r="26" spans="1:9" ht="14.25">
      <c r="A26" s="119">
        <v>5</v>
      </c>
      <c r="B26" s="119">
        <v>1</v>
      </c>
      <c r="C26" s="119">
        <v>2</v>
      </c>
      <c r="D26" s="78">
        <v>1</v>
      </c>
      <c r="E26" s="17" t="s">
        <v>181</v>
      </c>
      <c r="F26" s="77" t="s">
        <v>57</v>
      </c>
      <c r="G26" s="17">
        <v>2</v>
      </c>
      <c r="H26" s="69">
        <v>1</v>
      </c>
      <c r="I26" s="174">
        <v>195944.41060561649</v>
      </c>
    </row>
    <row r="27" spans="1:9" ht="14.25">
      <c r="A27" s="119">
        <v>5</v>
      </c>
      <c r="B27" s="119">
        <v>1</v>
      </c>
      <c r="C27" s="119">
        <v>3</v>
      </c>
      <c r="D27" s="78">
        <v>1</v>
      </c>
      <c r="E27" s="17" t="s">
        <v>181</v>
      </c>
      <c r="F27" s="77" t="s">
        <v>57</v>
      </c>
      <c r="G27" s="17">
        <v>3</v>
      </c>
      <c r="H27" s="69">
        <v>1</v>
      </c>
      <c r="I27" s="174">
        <v>146956.82993162383</v>
      </c>
    </row>
    <row r="28" spans="1:9" ht="9" customHeight="1">
      <c r="A28" s="557"/>
      <c r="B28" s="558"/>
      <c r="C28" s="558"/>
      <c r="D28" s="558"/>
      <c r="E28" s="558"/>
      <c r="F28" s="558"/>
      <c r="G28" s="558"/>
      <c r="H28" s="558"/>
      <c r="I28" s="559"/>
    </row>
    <row r="29" spans="1:9" ht="14.25">
      <c r="A29" s="119">
        <v>7</v>
      </c>
      <c r="B29" s="119">
        <v>1</v>
      </c>
      <c r="C29" s="119">
        <v>1</v>
      </c>
      <c r="D29" s="119">
        <v>1</v>
      </c>
      <c r="E29" s="17" t="s">
        <v>52</v>
      </c>
      <c r="F29" s="119" t="s">
        <v>57</v>
      </c>
      <c r="G29" s="17">
        <v>1</v>
      </c>
      <c r="H29" s="69">
        <v>1</v>
      </c>
      <c r="I29" s="174">
        <v>18368.864730158719</v>
      </c>
    </row>
    <row r="30" spans="1:9" ht="14.25">
      <c r="A30" s="119">
        <v>7</v>
      </c>
      <c r="B30" s="119">
        <v>1</v>
      </c>
      <c r="C30" s="119">
        <v>2</v>
      </c>
      <c r="D30" s="119">
        <v>1</v>
      </c>
      <c r="E30" s="17" t="s">
        <v>52</v>
      </c>
      <c r="F30" s="119" t="s">
        <v>57</v>
      </c>
      <c r="G30" s="17">
        <v>2</v>
      </c>
      <c r="H30" s="69">
        <v>1</v>
      </c>
      <c r="I30" s="174">
        <v>12249.851213675205</v>
      </c>
    </row>
    <row r="31" spans="1:9" ht="14.25">
      <c r="A31" s="119">
        <v>7</v>
      </c>
      <c r="B31" s="119">
        <v>1</v>
      </c>
      <c r="C31" s="119">
        <v>3</v>
      </c>
      <c r="D31" s="119">
        <v>1</v>
      </c>
      <c r="E31" s="17" t="s">
        <v>52</v>
      </c>
      <c r="F31" s="119" t="s">
        <v>57</v>
      </c>
      <c r="G31" s="17">
        <v>3</v>
      </c>
      <c r="H31" s="69">
        <v>1</v>
      </c>
      <c r="I31" s="174">
        <v>8572.5310134310075</v>
      </c>
    </row>
    <row r="32" spans="1:9" ht="14.25">
      <c r="A32" s="119">
        <v>7</v>
      </c>
      <c r="B32" s="119">
        <v>1</v>
      </c>
      <c r="C32" s="119">
        <v>4</v>
      </c>
      <c r="D32" s="119">
        <v>1</v>
      </c>
      <c r="E32" s="17" t="s">
        <v>52</v>
      </c>
      <c r="F32" s="119" t="s">
        <v>57</v>
      </c>
      <c r="G32" s="17">
        <v>4</v>
      </c>
      <c r="H32" s="69">
        <v>1</v>
      </c>
      <c r="I32" s="174">
        <v>6124.9256068376026</v>
      </c>
    </row>
    <row r="33" spans="1:9" ht="14.25">
      <c r="A33" s="119">
        <v>7</v>
      </c>
      <c r="B33" s="119">
        <v>1</v>
      </c>
      <c r="C33" s="119">
        <v>5</v>
      </c>
      <c r="D33" s="119">
        <v>1</v>
      </c>
      <c r="E33" s="17" t="s">
        <v>52</v>
      </c>
      <c r="F33" s="119" t="s">
        <v>57</v>
      </c>
      <c r="G33" s="17">
        <v>5</v>
      </c>
      <c r="H33" s="69">
        <v>1</v>
      </c>
      <c r="I33" s="174">
        <v>3062.4628034188013</v>
      </c>
    </row>
    <row r="34" spans="1:9" ht="8.25" customHeight="1">
      <c r="A34" s="557"/>
      <c r="B34" s="558"/>
      <c r="C34" s="558"/>
      <c r="D34" s="558"/>
      <c r="E34" s="558"/>
      <c r="F34" s="558"/>
      <c r="G34" s="558"/>
      <c r="H34" s="558"/>
      <c r="I34" s="559"/>
    </row>
    <row r="35" spans="1:9" ht="14.25">
      <c r="A35" s="119">
        <v>8</v>
      </c>
      <c r="B35" s="119">
        <v>1</v>
      </c>
      <c r="C35" s="119">
        <v>1</v>
      </c>
      <c r="D35" s="119">
        <v>1</v>
      </c>
      <c r="E35" s="17" t="s">
        <v>53</v>
      </c>
      <c r="F35" s="119" t="s">
        <v>57</v>
      </c>
      <c r="G35" s="17">
        <v>1</v>
      </c>
      <c r="H35" s="69">
        <v>1</v>
      </c>
      <c r="I35" s="174">
        <v>3086.111164835163</v>
      </c>
    </row>
    <row r="36" spans="1:9" ht="14.25">
      <c r="A36" s="119">
        <v>8</v>
      </c>
      <c r="B36" s="119">
        <v>1</v>
      </c>
      <c r="C36" s="119">
        <v>2</v>
      </c>
      <c r="D36" s="119">
        <v>1</v>
      </c>
      <c r="E36" s="17" t="s">
        <v>53</v>
      </c>
      <c r="F36" s="119" t="s">
        <v>57</v>
      </c>
      <c r="G36" s="17">
        <v>2</v>
      </c>
      <c r="H36" s="69">
        <v>1</v>
      </c>
      <c r="I36" s="174">
        <v>2465.341677655676</v>
      </c>
    </row>
    <row r="37" spans="1:9" ht="14.25">
      <c r="A37" s="119">
        <v>8</v>
      </c>
      <c r="B37" s="119">
        <v>1</v>
      </c>
      <c r="C37" s="119">
        <v>3</v>
      </c>
      <c r="D37" s="119">
        <v>1</v>
      </c>
      <c r="E37" s="17" t="s">
        <v>53</v>
      </c>
      <c r="F37" s="119" t="s">
        <v>57</v>
      </c>
      <c r="G37" s="17">
        <v>3</v>
      </c>
      <c r="H37" s="69">
        <v>1</v>
      </c>
      <c r="I37" s="174">
        <v>1838.6601001220988</v>
      </c>
    </row>
    <row r="38" spans="1:9" ht="14.25">
      <c r="A38" s="119">
        <v>8</v>
      </c>
      <c r="B38" s="119">
        <v>1</v>
      </c>
      <c r="C38" s="119">
        <v>4</v>
      </c>
      <c r="D38" s="119">
        <v>1</v>
      </c>
      <c r="E38" s="17" t="s">
        <v>53</v>
      </c>
      <c r="F38" s="119" t="s">
        <v>57</v>
      </c>
      <c r="G38" s="17">
        <v>4</v>
      </c>
      <c r="H38" s="69">
        <v>1</v>
      </c>
      <c r="I38" s="174">
        <v>1472.1104981684973</v>
      </c>
    </row>
    <row r="39" spans="1:9" ht="14.25">
      <c r="A39" s="119">
        <v>8</v>
      </c>
      <c r="B39" s="119">
        <v>1</v>
      </c>
      <c r="C39" s="119">
        <v>5</v>
      </c>
      <c r="D39" s="119">
        <v>1</v>
      </c>
      <c r="E39" s="17" t="s">
        <v>53</v>
      </c>
      <c r="F39" s="119" t="s">
        <v>57</v>
      </c>
      <c r="G39" s="17">
        <v>5</v>
      </c>
      <c r="H39" s="69">
        <v>1</v>
      </c>
      <c r="I39" s="174">
        <v>1229.7147936507929</v>
      </c>
    </row>
    <row r="40" spans="1:9" ht="14.25">
      <c r="A40" s="119">
        <v>8</v>
      </c>
      <c r="B40" s="119">
        <v>1</v>
      </c>
      <c r="C40" s="119">
        <v>6</v>
      </c>
      <c r="D40" s="119">
        <v>1</v>
      </c>
      <c r="E40" s="17" t="s">
        <v>53</v>
      </c>
      <c r="F40" s="119" t="s">
        <v>57</v>
      </c>
      <c r="G40" s="17">
        <v>6</v>
      </c>
      <c r="H40" s="69">
        <v>1</v>
      </c>
      <c r="I40" s="174">
        <v>987.31908913308848</v>
      </c>
    </row>
    <row r="41" spans="1:9" ht="14.25">
      <c r="A41" s="119">
        <v>8</v>
      </c>
      <c r="B41" s="119">
        <v>1</v>
      </c>
      <c r="C41" s="119">
        <v>7</v>
      </c>
      <c r="D41" s="119">
        <v>1</v>
      </c>
      <c r="E41" s="17" t="s">
        <v>53</v>
      </c>
      <c r="F41" s="119" t="s">
        <v>57</v>
      </c>
      <c r="G41" s="17">
        <v>7</v>
      </c>
      <c r="H41" s="69">
        <v>1</v>
      </c>
      <c r="I41" s="174">
        <v>626.68157753357707</v>
      </c>
    </row>
    <row r="42" spans="1:9" ht="8.25" customHeight="1">
      <c r="A42" s="557"/>
      <c r="B42" s="558"/>
      <c r="C42" s="558"/>
      <c r="D42" s="558"/>
      <c r="E42" s="558"/>
      <c r="F42" s="558"/>
      <c r="G42" s="558"/>
      <c r="H42" s="558"/>
      <c r="I42" s="559"/>
    </row>
    <row r="43" spans="1:9" ht="14.25">
      <c r="A43" s="119">
        <v>9</v>
      </c>
      <c r="B43" s="119">
        <v>1</v>
      </c>
      <c r="C43" s="119">
        <v>1</v>
      </c>
      <c r="D43" s="119">
        <v>1</v>
      </c>
      <c r="E43" s="17" t="s">
        <v>54</v>
      </c>
      <c r="F43" s="119" t="s">
        <v>57</v>
      </c>
      <c r="G43" s="17">
        <v>1</v>
      </c>
      <c r="H43" s="69">
        <v>1</v>
      </c>
      <c r="I43" s="174">
        <v>4286.2655067155038</v>
      </c>
    </row>
    <row r="44" spans="1:9" ht="14.25">
      <c r="A44" s="119">
        <v>9</v>
      </c>
      <c r="B44" s="119">
        <v>1</v>
      </c>
      <c r="C44" s="119">
        <v>2</v>
      </c>
      <c r="D44" s="119">
        <v>1</v>
      </c>
      <c r="E44" s="17" t="s">
        <v>54</v>
      </c>
      <c r="F44" s="119" t="s">
        <v>57</v>
      </c>
      <c r="G44" s="17">
        <v>2</v>
      </c>
      <c r="H44" s="69">
        <v>1</v>
      </c>
      <c r="I44" s="174">
        <v>2695.9132014651996</v>
      </c>
    </row>
    <row r="45" spans="1:9" ht="14.25">
      <c r="A45" s="119">
        <v>9</v>
      </c>
      <c r="B45" s="119">
        <v>1</v>
      </c>
      <c r="C45" s="119">
        <v>3</v>
      </c>
      <c r="D45" s="119">
        <v>1</v>
      </c>
      <c r="E45" s="17" t="s">
        <v>54</v>
      </c>
      <c r="F45" s="119" t="s">
        <v>57</v>
      </c>
      <c r="G45" s="17">
        <v>3</v>
      </c>
      <c r="H45" s="69">
        <v>1</v>
      </c>
      <c r="I45" s="174">
        <v>2205.2097020757005</v>
      </c>
    </row>
    <row r="46" spans="1:9" ht="14.25">
      <c r="A46" s="119">
        <v>9</v>
      </c>
      <c r="B46" s="119">
        <v>1</v>
      </c>
      <c r="C46" s="119">
        <v>4</v>
      </c>
      <c r="D46" s="119">
        <v>1</v>
      </c>
      <c r="E46" s="17" t="s">
        <v>54</v>
      </c>
      <c r="F46" s="119" t="s">
        <v>57</v>
      </c>
      <c r="G46" s="17">
        <v>4</v>
      </c>
      <c r="H46" s="69">
        <v>1</v>
      </c>
      <c r="I46" s="174">
        <v>1838.6601001220988</v>
      </c>
    </row>
    <row r="47" spans="1:9">
      <c r="A47" s="560" t="s">
        <v>55</v>
      </c>
      <c r="B47" s="561"/>
      <c r="C47" s="561"/>
      <c r="D47" s="561"/>
      <c r="E47" s="561"/>
      <c r="F47" s="561"/>
      <c r="G47" s="561"/>
      <c r="H47" s="561"/>
      <c r="I47" s="562"/>
    </row>
    <row r="48" spans="1:9" ht="14.25">
      <c r="A48" s="553" t="s">
        <v>185</v>
      </c>
      <c r="B48" s="554"/>
      <c r="C48" s="554"/>
      <c r="D48" s="554"/>
      <c r="E48" s="554"/>
      <c r="F48" s="554"/>
      <c r="G48" s="554"/>
      <c r="H48" s="554"/>
      <c r="I48" s="555"/>
    </row>
    <row r="49" spans="1:9" ht="14.25">
      <c r="A49" s="553" t="s">
        <v>184</v>
      </c>
      <c r="B49" s="554"/>
      <c r="C49" s="554"/>
      <c r="D49" s="554"/>
      <c r="E49" s="554"/>
      <c r="F49" s="554"/>
      <c r="G49" s="554"/>
      <c r="H49" s="554"/>
      <c r="I49" s="555"/>
    </row>
    <row r="50" spans="1:9" ht="14.25">
      <c r="A50" s="553" t="s">
        <v>203</v>
      </c>
      <c r="B50" s="554"/>
      <c r="C50" s="554"/>
      <c r="D50" s="554"/>
      <c r="E50" s="554"/>
      <c r="F50" s="554"/>
      <c r="G50" s="554"/>
      <c r="H50" s="554"/>
      <c r="I50" s="555"/>
    </row>
    <row r="51" spans="1:9" ht="14.25">
      <c r="A51" s="175" t="s">
        <v>200</v>
      </c>
      <c r="B51" s="94"/>
      <c r="C51" s="94"/>
      <c r="D51" s="94"/>
      <c r="E51" s="94"/>
      <c r="F51" s="94"/>
      <c r="G51" s="94"/>
      <c r="H51" s="185" t="s">
        <v>193</v>
      </c>
      <c r="I51" s="176"/>
    </row>
    <row r="52" spans="1:9" ht="14.25">
      <c r="A52" s="175" t="s">
        <v>204</v>
      </c>
      <c r="B52" s="94"/>
      <c r="C52" s="94"/>
      <c r="D52" s="94"/>
      <c r="E52" s="94"/>
      <c r="F52" s="94"/>
      <c r="G52" s="94"/>
      <c r="H52" s="185" t="s">
        <v>194</v>
      </c>
      <c r="I52" s="176"/>
    </row>
    <row r="53" spans="1:9" ht="14.25">
      <c r="A53" s="177" t="s">
        <v>205</v>
      </c>
      <c r="B53" s="178"/>
      <c r="C53" s="178"/>
      <c r="D53" s="178"/>
      <c r="E53" s="178"/>
      <c r="F53" s="178"/>
      <c r="G53" s="178"/>
      <c r="H53" s="186" t="s">
        <v>195</v>
      </c>
      <c r="I53" s="179"/>
    </row>
  </sheetData>
  <mergeCells count="24">
    <mergeCell ref="A1:I1"/>
    <mergeCell ref="A2:I2"/>
    <mergeCell ref="A3:I3"/>
    <mergeCell ref="A4:A8"/>
    <mergeCell ref="B4:B8"/>
    <mergeCell ref="C4:C8"/>
    <mergeCell ref="D4:D8"/>
    <mergeCell ref="E4:I4"/>
    <mergeCell ref="E5:I5"/>
    <mergeCell ref="E6:I6"/>
    <mergeCell ref="A49:I49"/>
    <mergeCell ref="A50:I50"/>
    <mergeCell ref="A48:I48"/>
    <mergeCell ref="E7:I7"/>
    <mergeCell ref="E8:I8"/>
    <mergeCell ref="A9:D9"/>
    <mergeCell ref="A10:I10"/>
    <mergeCell ref="A15:I15"/>
    <mergeCell ref="A20:I20"/>
    <mergeCell ref="A24:I24"/>
    <mergeCell ref="A28:I28"/>
    <mergeCell ref="A34:I34"/>
    <mergeCell ref="A42:I42"/>
    <mergeCell ref="A47:I47"/>
  </mergeCells>
  <printOptions horizontalCentered="1"/>
  <pageMargins left="0.70866141732283472" right="0.70866141732283472" top="0.74803149606299213" bottom="0.74803149606299213" header="0.31496062992125984" footer="0.31496062992125984"/>
  <pageSetup scale="95"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Zona H.</vt:lpstr>
      <vt:lpstr>Hoja2</vt:lpstr>
      <vt:lpstr>Corredor</vt:lpstr>
      <vt:lpstr>Construcion(1)</vt:lpstr>
      <vt:lpstr>Construcion(2)</vt:lpstr>
      <vt:lpstr>PREDIOS GRANDES</vt:lpstr>
      <vt:lpstr>RUSTICO PRIVADA</vt:lpstr>
      <vt:lpstr>RUSTICO COMUNAL</vt:lpstr>
      <vt:lpstr>RUSTICO EJIDAL</vt:lpstr>
      <vt:lpstr>ESTADO DE CONSERVACIÓN</vt:lpstr>
      <vt:lpstr>ROSS</vt:lpstr>
      <vt:lpstr>'Construcion(1)'!Área_de_impresión</vt:lpstr>
      <vt:lpstr>'Construcion(2)'!Área_de_impresión</vt:lpstr>
      <vt:lpstr>Corredor!Área_de_impresión</vt:lpstr>
      <vt:lpstr>'PREDIOS GRANDES'!Área_de_impresión</vt:lpstr>
      <vt:lpstr>'RUSTICO COMUNAL'!Área_de_impresión</vt:lpstr>
      <vt:lpstr>'RUSTICO EJIDAL'!Área_de_impresión</vt:lpstr>
      <vt:lpstr>'RUSTICO PRIVADA'!Área_de_impresión</vt:lpstr>
      <vt:lpstr>'Zona H.'!Área_de_impresión</vt:lpstr>
    </vt:vector>
  </TitlesOfParts>
  <Company>Dirección de Catastro - SDM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DAVID A. HERNANDEZ A.</dc:creator>
  <cp:lastModifiedBy>flgonzalez</cp:lastModifiedBy>
  <cp:lastPrinted>2021-12-03T19:42:15Z</cp:lastPrinted>
  <dcterms:created xsi:type="dcterms:W3CDTF">2008-08-20T17:00:06Z</dcterms:created>
  <dcterms:modified xsi:type="dcterms:W3CDTF">2021-12-03T19:43:16Z</dcterms:modified>
</cp:coreProperties>
</file>