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7470" windowHeight="6255" tabRatio="910" firstSheet="3" activeTab="10"/>
  </bookViews>
  <sheets>
    <sheet name="CAMARGO SUELO URBANO" sheetId="6" r:id="rId1"/>
    <sheet name="ZONAS HOMOGÉNEAS " sheetId="14" r:id="rId2"/>
    <sheet name="CAMARGO CONSTRUCCIONES" sheetId="5" r:id="rId3"/>
    <sheet name="INST. ESPECIALES" sheetId="13" r:id="rId4"/>
    <sheet name="PLANTAS DE BENEFICIO" sheetId="12" r:id="rId5"/>
    <sheet name="ACTIVIDADES MINERAS" sheetId="16" r:id="rId6"/>
    <sheet name="PANELES SOLARES" sheetId="17" r:id="rId7"/>
    <sheet name="CAMARGO RÚSTICO" sheetId="7" r:id="rId8"/>
    <sheet name="DEMERITO SUPERFICIE" sheetId="11" r:id="rId9"/>
    <sheet name="TABLA DE ROSS" sheetId="15" r:id="rId10"/>
    <sheet name="ESTADO DE CONSERVACION" sheetId="18" r:id="rId11"/>
  </sheets>
  <definedNames>
    <definedName name="_xlnm.Print_Area" localSheetId="5">'ACTIVIDADES MINERAS'!$A$1:$F$17</definedName>
    <definedName name="_xlnm.Print_Area" localSheetId="2">'CAMARGO CONSTRUCCIONES'!$A$1:$F$86</definedName>
    <definedName name="_xlnm.Print_Area" localSheetId="7">'CAMARGO RÚSTICO'!$B$1:$G$46</definedName>
    <definedName name="_xlnm.Print_Area" localSheetId="0">'CAMARGO SUELO URBANO'!$A$1:$G$160</definedName>
    <definedName name="_xlnm.Print_Area" localSheetId="8">'DEMERITO SUPERFICIE'!$A$1:$H$42</definedName>
    <definedName name="_xlnm.Print_Area" localSheetId="3">'INST. ESPECIALES'!$A$1:$E$30</definedName>
    <definedName name="_xlnm.Print_Area" localSheetId="6">'PANELES SOLARES'!$A$1:$H$14</definedName>
    <definedName name="_xlnm.Print_Area" localSheetId="4">'PLANTAS DE BENEFICIO'!$A$1:$I$12</definedName>
    <definedName name="_xlnm.Print_Area" localSheetId="9">'TABLA DE ROSS'!$A$1:$G$95</definedName>
    <definedName name="_xlnm.Print_Area" localSheetId="1">'ZONAS HOMOGÉNEAS '!$A$1:$E$62</definedName>
    <definedName name="_xlnm.Print_Titles" localSheetId="0">'CAMARGO SUELO URBANO'!$2:$3</definedName>
    <definedName name="_xlnm.Print_Titles" localSheetId="9">'TABLA DE ROSS'!$1:$3</definedName>
  </definedNames>
  <calcPr calcId="124519"/>
</workbook>
</file>

<file path=xl/calcChain.xml><?xml version="1.0" encoding="utf-8"?>
<calcChain xmlns="http://schemas.openxmlformats.org/spreadsheetml/2006/main">
  <c r="J56" i="18"/>
  <c r="I56"/>
  <c r="H56"/>
  <c r="G56"/>
  <c r="F56"/>
  <c r="E56"/>
  <c r="D56"/>
  <c r="C56"/>
  <c r="B56"/>
  <c r="J55"/>
  <c r="I55"/>
  <c r="H55"/>
  <c r="G55"/>
  <c r="F55"/>
  <c r="E55"/>
  <c r="D55"/>
  <c r="C55"/>
  <c r="B55"/>
  <c r="J54"/>
  <c r="I54"/>
  <c r="H54"/>
  <c r="G54"/>
  <c r="F54"/>
  <c r="E54"/>
  <c r="D54"/>
  <c r="C54"/>
  <c r="B54"/>
  <c r="J53"/>
  <c r="I53"/>
  <c r="H53"/>
  <c r="G53"/>
  <c r="F53"/>
  <c r="E53"/>
  <c r="D53"/>
  <c r="C53"/>
  <c r="B53"/>
  <c r="J52"/>
  <c r="I52"/>
  <c r="H52"/>
  <c r="G52"/>
  <c r="F52"/>
  <c r="E52"/>
  <c r="D52"/>
  <c r="C52"/>
  <c r="B52"/>
  <c r="J51"/>
  <c r="I51"/>
  <c r="H51"/>
  <c r="G51"/>
  <c r="F51"/>
  <c r="E51"/>
  <c r="D51"/>
  <c r="C51"/>
  <c r="B51"/>
  <c r="J50"/>
  <c r="I50"/>
  <c r="H50"/>
  <c r="G50"/>
  <c r="F50"/>
  <c r="E50"/>
  <c r="D50"/>
  <c r="C50"/>
  <c r="B50"/>
  <c r="J49"/>
  <c r="I49"/>
  <c r="H49"/>
  <c r="G49"/>
  <c r="F49"/>
  <c r="E49"/>
  <c r="D49"/>
  <c r="C49"/>
  <c r="B49"/>
  <c r="J48"/>
  <c r="I48"/>
  <c r="H48"/>
  <c r="G48"/>
  <c r="F48"/>
  <c r="E48"/>
  <c r="D48"/>
  <c r="C48"/>
  <c r="B48"/>
  <c r="J47"/>
  <c r="I47"/>
  <c r="H47"/>
  <c r="G47"/>
  <c r="F47"/>
  <c r="E47"/>
  <c r="D47"/>
  <c r="C47"/>
  <c r="B47"/>
  <c r="J46"/>
  <c r="I46"/>
  <c r="H46"/>
  <c r="G46"/>
  <c r="F46"/>
  <c r="E46"/>
  <c r="D46"/>
  <c r="C46"/>
  <c r="B46"/>
  <c r="J45"/>
  <c r="I45"/>
  <c r="H45"/>
  <c r="G45"/>
  <c r="F45"/>
  <c r="E45"/>
  <c r="D45"/>
  <c r="C45"/>
  <c r="B45"/>
  <c r="J44"/>
  <c r="I44"/>
  <c r="H44"/>
  <c r="G44"/>
  <c r="F44"/>
  <c r="E44"/>
  <c r="D44"/>
  <c r="C44"/>
  <c r="B44"/>
  <c r="J43"/>
  <c r="I43"/>
  <c r="H43"/>
  <c r="G43"/>
  <c r="F43"/>
  <c r="E43"/>
  <c r="D43"/>
  <c r="C43"/>
  <c r="B43"/>
  <c r="J42"/>
  <c r="I42"/>
  <c r="H42"/>
  <c r="G42"/>
  <c r="F42"/>
  <c r="E42"/>
  <c r="D42"/>
  <c r="C42"/>
  <c r="B42"/>
  <c r="J41"/>
  <c r="I41"/>
  <c r="H41"/>
  <c r="G41"/>
  <c r="F41"/>
  <c r="E41"/>
  <c r="D41"/>
  <c r="C41"/>
  <c r="B41"/>
  <c r="J40"/>
  <c r="I40"/>
  <c r="H40"/>
  <c r="G40"/>
  <c r="F40"/>
  <c r="E40"/>
  <c r="D40"/>
  <c r="C40"/>
  <c r="B40"/>
  <c r="J39"/>
  <c r="I39"/>
  <c r="H39"/>
  <c r="G39"/>
  <c r="F39"/>
  <c r="E39"/>
  <c r="D39"/>
  <c r="C39"/>
  <c r="B39"/>
  <c r="J38"/>
  <c r="I38"/>
  <c r="H38"/>
  <c r="G38"/>
  <c r="F38"/>
  <c r="E38"/>
  <c r="D38"/>
  <c r="C38"/>
  <c r="B38"/>
  <c r="J37"/>
  <c r="I37"/>
  <c r="H37"/>
  <c r="G37"/>
  <c r="F37"/>
  <c r="E37"/>
  <c r="D37"/>
  <c r="C37"/>
  <c r="B37"/>
  <c r="J36"/>
  <c r="I36"/>
  <c r="H36"/>
  <c r="G36"/>
  <c r="F36"/>
  <c r="E36"/>
  <c r="D36"/>
  <c r="C36"/>
  <c r="B36"/>
  <c r="J35"/>
  <c r="I35"/>
  <c r="H35"/>
  <c r="G35"/>
  <c r="F35"/>
  <c r="E35"/>
  <c r="D35"/>
  <c r="C35"/>
  <c r="B35"/>
  <c r="J34"/>
  <c r="I34"/>
  <c r="H34"/>
  <c r="G34"/>
  <c r="F34"/>
  <c r="E34"/>
  <c r="D34"/>
  <c r="C34"/>
  <c r="B34"/>
  <c r="J33"/>
  <c r="I33"/>
  <c r="H33"/>
  <c r="G33"/>
  <c r="F33"/>
  <c r="E33"/>
  <c r="D33"/>
  <c r="C33"/>
  <c r="B33"/>
  <c r="J32"/>
  <c r="I32"/>
  <c r="H32"/>
  <c r="G32"/>
  <c r="F32"/>
  <c r="E32"/>
  <c r="D32"/>
  <c r="C32"/>
  <c r="B32"/>
  <c r="J31"/>
  <c r="I31"/>
  <c r="H31"/>
  <c r="G31"/>
  <c r="F31"/>
  <c r="E31"/>
  <c r="D31"/>
  <c r="C31"/>
  <c r="B31"/>
  <c r="J30"/>
  <c r="I30"/>
  <c r="H30"/>
  <c r="G30"/>
  <c r="F30"/>
  <c r="E30"/>
  <c r="D30"/>
  <c r="C30"/>
  <c r="B30"/>
  <c r="J29"/>
  <c r="I29"/>
  <c r="H29"/>
  <c r="G29"/>
  <c r="F29"/>
  <c r="E29"/>
  <c r="D29"/>
  <c r="C29"/>
  <c r="B29"/>
  <c r="J28"/>
  <c r="I28"/>
  <c r="H28"/>
  <c r="G28"/>
  <c r="F28"/>
  <c r="E28"/>
  <c r="D28"/>
  <c r="C28"/>
  <c r="B28"/>
  <c r="J27"/>
  <c r="I27"/>
  <c r="H27"/>
  <c r="G27"/>
  <c r="F27"/>
  <c r="E27"/>
  <c r="D27"/>
  <c r="C27"/>
  <c r="B27"/>
  <c r="J26"/>
  <c r="I26"/>
  <c r="H26"/>
  <c r="G26"/>
  <c r="F26"/>
  <c r="E26"/>
  <c r="D26"/>
  <c r="C26"/>
  <c r="B26"/>
  <c r="J25"/>
  <c r="I25"/>
  <c r="H25"/>
  <c r="G25"/>
  <c r="F25"/>
  <c r="E25"/>
  <c r="D25"/>
  <c r="C25"/>
  <c r="B25"/>
  <c r="J24"/>
  <c r="I24"/>
  <c r="H24"/>
  <c r="G24"/>
  <c r="F24"/>
  <c r="E24"/>
  <c r="D24"/>
  <c r="C24"/>
  <c r="B24"/>
  <c r="J23"/>
  <c r="I23"/>
  <c r="H23"/>
  <c r="G23"/>
  <c r="F23"/>
  <c r="E23"/>
  <c r="D23"/>
  <c r="C23"/>
  <c r="B23"/>
  <c r="J22"/>
  <c r="I22"/>
  <c r="H22"/>
  <c r="G22"/>
  <c r="F22"/>
  <c r="E22"/>
  <c r="D22"/>
  <c r="C22"/>
  <c r="B22"/>
  <c r="J21"/>
  <c r="I21"/>
  <c r="H21"/>
  <c r="G21"/>
  <c r="F21"/>
  <c r="E21"/>
  <c r="D21"/>
  <c r="C21"/>
  <c r="B21"/>
  <c r="J20"/>
  <c r="I20"/>
  <c r="H20"/>
  <c r="G20"/>
  <c r="F20"/>
  <c r="E20"/>
  <c r="D20"/>
  <c r="C20"/>
  <c r="B20"/>
  <c r="J19"/>
  <c r="I19"/>
  <c r="H19"/>
  <c r="G19"/>
  <c r="F19"/>
  <c r="E19"/>
  <c r="D19"/>
  <c r="C19"/>
  <c r="B19"/>
  <c r="J18"/>
  <c r="I18"/>
  <c r="H18"/>
  <c r="G18"/>
  <c r="F18"/>
  <c r="E18"/>
  <c r="D18"/>
  <c r="C18"/>
  <c r="B18"/>
  <c r="J17"/>
  <c r="I17"/>
  <c r="H17"/>
  <c r="G17"/>
  <c r="F17"/>
  <c r="E17"/>
  <c r="D17"/>
  <c r="C17"/>
  <c r="B17"/>
  <c r="J16"/>
  <c r="I16"/>
  <c r="H16"/>
  <c r="G16"/>
  <c r="F16"/>
  <c r="E16"/>
  <c r="D16"/>
  <c r="C16"/>
  <c r="B16"/>
  <c r="J15"/>
  <c r="I15"/>
  <c r="H15"/>
  <c r="G15"/>
  <c r="F15"/>
  <c r="E15"/>
  <c r="D15"/>
  <c r="C15"/>
  <c r="B15"/>
  <c r="J14"/>
  <c r="I14"/>
  <c r="H14"/>
  <c r="G14"/>
  <c r="F14"/>
  <c r="E14"/>
  <c r="D14"/>
  <c r="C14"/>
  <c r="B14"/>
  <c r="J13"/>
  <c r="I13"/>
  <c r="H13"/>
  <c r="G13"/>
  <c r="F13"/>
  <c r="E13"/>
  <c r="D13"/>
  <c r="C13"/>
  <c r="B13"/>
  <c r="J12"/>
  <c r="I12"/>
  <c r="H12"/>
  <c r="G12"/>
  <c r="F12"/>
  <c r="E12"/>
  <c r="D12"/>
  <c r="C12"/>
  <c r="B12"/>
  <c r="J11"/>
  <c r="I11"/>
  <c r="H11"/>
  <c r="G11"/>
  <c r="F11"/>
  <c r="E11"/>
  <c r="D11"/>
  <c r="C11"/>
  <c r="B11"/>
  <c r="J10"/>
  <c r="I10"/>
  <c r="H10"/>
  <c r="G10"/>
  <c r="F10"/>
  <c r="E10"/>
  <c r="D10"/>
  <c r="C10"/>
  <c r="B10"/>
  <c r="J9"/>
  <c r="I9"/>
  <c r="H9"/>
  <c r="G9"/>
  <c r="F9"/>
  <c r="E9"/>
  <c r="D9"/>
  <c r="C9"/>
  <c r="B9"/>
  <c r="J8"/>
  <c r="I8"/>
  <c r="H8"/>
  <c r="G8"/>
  <c r="F8"/>
  <c r="E8"/>
  <c r="D8"/>
  <c r="C8"/>
  <c r="B8"/>
  <c r="J7"/>
  <c r="I7"/>
  <c r="H7"/>
  <c r="G7"/>
  <c r="F7"/>
  <c r="E7"/>
  <c r="D7"/>
  <c r="C7"/>
  <c r="B7"/>
  <c r="I5"/>
  <c r="H5"/>
  <c r="G5"/>
  <c r="F5"/>
  <c r="E5"/>
  <c r="D5"/>
  <c r="C5"/>
</calcChain>
</file>

<file path=xl/sharedStrings.xml><?xml version="1.0" encoding="utf-8"?>
<sst xmlns="http://schemas.openxmlformats.org/spreadsheetml/2006/main" count="750" uniqueCount="451">
  <si>
    <t>VALOR</t>
  </si>
  <si>
    <t>COMERCIAL</t>
  </si>
  <si>
    <t>HABITACIONAL</t>
  </si>
  <si>
    <t>INDUSTRIAL Y ESPECIALES</t>
  </si>
  <si>
    <t>PASTAL</t>
  </si>
  <si>
    <t>FORESTAL</t>
  </si>
  <si>
    <t>DE</t>
  </si>
  <si>
    <t>COLONIA</t>
  </si>
  <si>
    <t xml:space="preserve">ZONA </t>
  </si>
  <si>
    <t>VALOR DE VIALIDAD</t>
  </si>
  <si>
    <t>A</t>
  </si>
  <si>
    <t xml:space="preserve">VALOR </t>
  </si>
  <si>
    <t>BUENO</t>
  </si>
  <si>
    <t>CLAVE</t>
  </si>
  <si>
    <t>*SECTOR</t>
  </si>
  <si>
    <t>POPULAR</t>
  </si>
  <si>
    <t>B</t>
  </si>
  <si>
    <t>C</t>
  </si>
  <si>
    <t>MEDIANO</t>
  </si>
  <si>
    <t>LUJO</t>
  </si>
  <si>
    <t>LIGERO</t>
  </si>
  <si>
    <t>MEDIO</t>
  </si>
  <si>
    <t>CLASE</t>
  </si>
  <si>
    <t>RIEGO POR GRAVEDAD</t>
  </si>
  <si>
    <t>RIEGO POR BOMBEO</t>
  </si>
  <si>
    <t>(RIEGO POR GRAVEDAD)</t>
  </si>
  <si>
    <t>(RIEGO POR BOMBEO)</t>
  </si>
  <si>
    <t>TEMPORAL</t>
  </si>
  <si>
    <t xml:space="preserve">  MUNICIPIO DE CAMARGO</t>
  </si>
  <si>
    <t>EDAD</t>
  </si>
  <si>
    <t>PESADO</t>
  </si>
  <si>
    <t>001</t>
  </si>
  <si>
    <t>002</t>
  </si>
  <si>
    <t>003</t>
  </si>
  <si>
    <t>004</t>
  </si>
  <si>
    <t>005</t>
  </si>
  <si>
    <t>006</t>
  </si>
  <si>
    <t>007</t>
  </si>
  <si>
    <t>008</t>
  </si>
  <si>
    <t>009</t>
  </si>
  <si>
    <t>010</t>
  </si>
  <si>
    <t>011</t>
  </si>
  <si>
    <t>012</t>
  </si>
  <si>
    <t>016</t>
  </si>
  <si>
    <t>015</t>
  </si>
  <si>
    <t>017</t>
  </si>
  <si>
    <t>018</t>
  </si>
  <si>
    <t>019</t>
  </si>
  <si>
    <t>020</t>
  </si>
  <si>
    <t>021</t>
  </si>
  <si>
    <t>LAGUNITA</t>
  </si>
  <si>
    <t>ROMA Y MAGISTERIAL</t>
  </si>
  <si>
    <t>FOVISSSTE</t>
  </si>
  <si>
    <t>CHAVIRA</t>
  </si>
  <si>
    <t>C. JUAN DE LA BARRERA</t>
  </si>
  <si>
    <t>ENTRADA SUR</t>
  </si>
  <si>
    <t>C. CENTENARIO</t>
  </si>
  <si>
    <t>C. LERDO DE TEJADA</t>
  </si>
  <si>
    <t>C. GUERRERO</t>
  </si>
  <si>
    <t>C. COMONFORT</t>
  </si>
  <si>
    <t>C. GUILLERMO PRIETO</t>
  </si>
  <si>
    <t>C. FCO. VILLA</t>
  </si>
  <si>
    <t>C. INDEPENDENCIA</t>
  </si>
  <si>
    <t>C. DR. KAZUZA</t>
  </si>
  <si>
    <t>A) BUEN ESTADO</t>
  </si>
  <si>
    <t>B) REGULAR ESTADO</t>
  </si>
  <si>
    <t>C) MAL ESTADO</t>
  </si>
  <si>
    <t>LAS TORRES</t>
  </si>
  <si>
    <t>FCO. I. MADERO 2</t>
  </si>
  <si>
    <t>NOTA:</t>
  </si>
  <si>
    <t>C. PEDRO MORENO</t>
  </si>
  <si>
    <t>022</t>
  </si>
  <si>
    <t>LADERAS</t>
  </si>
  <si>
    <t>FACTOR DE TERRENO</t>
  </si>
  <si>
    <t>FACTOR</t>
  </si>
  <si>
    <t>MANZANAS</t>
  </si>
  <si>
    <t>UBICACIÓN DE LA MINA</t>
  </si>
  <si>
    <t>CLAVE CAT.</t>
  </si>
  <si>
    <t xml:space="preserve">MUNICIPIO DE CAMARGO </t>
  </si>
  <si>
    <t>INSTALACIONES ESPECIALES Y OBRAS COMPLEMENTARIAS</t>
  </si>
  <si>
    <t>C. HIDALGO</t>
  </si>
  <si>
    <t>CATASTRAL</t>
  </si>
  <si>
    <t>NO. DE MANZANA</t>
  </si>
  <si>
    <t>01</t>
  </si>
  <si>
    <t>02</t>
  </si>
  <si>
    <t>06</t>
  </si>
  <si>
    <t>RIVERA DEL CONCHOS</t>
  </si>
  <si>
    <t>11</t>
  </si>
  <si>
    <t>17</t>
  </si>
  <si>
    <t>03</t>
  </si>
  <si>
    <t>CENTRO Y LAGUNITA</t>
  </si>
  <si>
    <t>04</t>
  </si>
  <si>
    <t>SAN ISIDRO Y OBRERA</t>
  </si>
  <si>
    <t>07</t>
  </si>
  <si>
    <t>20</t>
  </si>
  <si>
    <t>FRACC. VILLAS DEL SOL</t>
  </si>
  <si>
    <t>21</t>
  </si>
  <si>
    <t>22</t>
  </si>
  <si>
    <t>12</t>
  </si>
  <si>
    <t>14</t>
  </si>
  <si>
    <t>15</t>
  </si>
  <si>
    <t>05</t>
  </si>
  <si>
    <t>08</t>
  </si>
  <si>
    <t>09</t>
  </si>
  <si>
    <t>16</t>
  </si>
  <si>
    <t>19</t>
  </si>
  <si>
    <t>18</t>
  </si>
  <si>
    <t xml:space="preserve"> </t>
  </si>
  <si>
    <t>C. JUAN DE DIOS PEZA</t>
  </si>
  <si>
    <t>ENTRADA NORTE</t>
  </si>
  <si>
    <t>C. CARLOS CHAVIRA BECERRA</t>
  </si>
  <si>
    <t>013</t>
  </si>
  <si>
    <t>CARRETERA PANAMERICANA</t>
  </si>
  <si>
    <t>CENTRO</t>
  </si>
  <si>
    <t>MANZANA</t>
  </si>
  <si>
    <t>01 A LA 74</t>
  </si>
  <si>
    <t>01 A LA 99</t>
  </si>
  <si>
    <t>75 A LA 99</t>
  </si>
  <si>
    <t>01 A LA 70</t>
  </si>
  <si>
    <t>71 A LA 79</t>
  </si>
  <si>
    <t>TODAS</t>
  </si>
  <si>
    <t>01 A LA 04</t>
  </si>
  <si>
    <t>AMPL. REV. Y MADERO I</t>
  </si>
  <si>
    <t>43 A LA 65, 68</t>
  </si>
  <si>
    <t xml:space="preserve">01 A LA 07 </t>
  </si>
  <si>
    <t>41 A LA 68</t>
  </si>
  <si>
    <t>78 A LA 99</t>
  </si>
  <si>
    <t>01 A LA 05</t>
  </si>
  <si>
    <t>01 A LA 13</t>
  </si>
  <si>
    <t>39 A LA 53</t>
  </si>
  <si>
    <t>14 A LA 25, 38</t>
  </si>
  <si>
    <t>01 A LA 19</t>
  </si>
  <si>
    <t>01 A LA 39</t>
  </si>
  <si>
    <t>40 A LA 51</t>
  </si>
  <si>
    <t>JARDINES DEL DESIERTO</t>
  </si>
  <si>
    <t>66 Y 67</t>
  </si>
  <si>
    <t>LAS BOQUILLAS</t>
  </si>
  <si>
    <t>023</t>
  </si>
  <si>
    <t>01 A LA 40</t>
  </si>
  <si>
    <t>01 A LA 12</t>
  </si>
  <si>
    <t>014</t>
  </si>
  <si>
    <t>C. VENUSTIANO CARRANZA</t>
  </si>
  <si>
    <t>80 A LA 90</t>
  </si>
  <si>
    <t>JARDINES DEL CONCHOS</t>
  </si>
  <si>
    <t xml:space="preserve">CENTRO  </t>
  </si>
  <si>
    <t>23</t>
  </si>
  <si>
    <t>01 A LA 50</t>
  </si>
  <si>
    <t>01 A LA 07, 10, 11</t>
  </si>
  <si>
    <t>08, 09 Y 12 A LA 29</t>
  </si>
  <si>
    <t>30</t>
  </si>
  <si>
    <t>FRACC. EL CAMPANARIO</t>
  </si>
  <si>
    <t>BARDA  METRO LINEAL</t>
  </si>
  <si>
    <t>01 A LA  07</t>
  </si>
  <si>
    <t>01 A LA  99</t>
  </si>
  <si>
    <t>41 A LA  98</t>
  </si>
  <si>
    <t>01 A LA 18</t>
  </si>
  <si>
    <t xml:space="preserve">B) EL FACTOR DE MERCADO =1.0     </t>
  </si>
  <si>
    <t>POZOS (PIEZA)</t>
  </si>
  <si>
    <t>024</t>
  </si>
  <si>
    <t>24</t>
  </si>
  <si>
    <t>LOMAS DEL FLORIDO Y SAN MARCOS</t>
  </si>
  <si>
    <t xml:space="preserve"> TEC. MILENIO </t>
  </si>
  <si>
    <t>ZONA</t>
  </si>
  <si>
    <t>UNIDAD</t>
  </si>
  <si>
    <t>Ha.</t>
  </si>
  <si>
    <t>EL MUNICIPIO DE CAMARGO CORRESPONDE A LA ZONA 2 (DOS).</t>
  </si>
  <si>
    <t xml:space="preserve"> AL DE LA ZONA CORRESPONDIENTE.</t>
  </si>
  <si>
    <t>SISTEMA CONTRA INCENDIO USO INDUSTRIAL</t>
  </si>
  <si>
    <t>INFONAVIT CUATRO MILPAS</t>
  </si>
  <si>
    <t>CUATRO MILPAS</t>
  </si>
  <si>
    <t>ESTANISLAO MUÑOZ</t>
  </si>
  <si>
    <t>QUINTA GRACIA</t>
  </si>
  <si>
    <t>FRACC. JARDINES DEL CONCHOS</t>
  </si>
  <si>
    <t>AV. PABLO GUINTHER</t>
  </si>
  <si>
    <t>C. BOCANEGRA</t>
  </si>
  <si>
    <t>C. FRANCISCO VILLA</t>
  </si>
  <si>
    <t>CALLES ABASOLO, ALLENDE Y LERDO DE TEJADA</t>
  </si>
  <si>
    <t>C. VICENTE LOMBARDO TOLEDANO</t>
  </si>
  <si>
    <t>A)  BUEN ESTADO</t>
  </si>
  <si>
    <t>B)  REGULAR ESTADO</t>
  </si>
  <si>
    <t>C)  MAL ESTADO</t>
  </si>
  <si>
    <t>LOMAS DEL FLORIDO, SAN MARCOS</t>
  </si>
  <si>
    <t>CAMPANARIO</t>
  </si>
  <si>
    <t xml:space="preserve">TEC. MILENIO </t>
  </si>
  <si>
    <r>
      <t xml:space="preserve"> SUPERFICIE DESDE (M</t>
    </r>
    <r>
      <rPr>
        <vertAlign val="superscript"/>
        <sz val="10"/>
        <rFont val="Century Gothic"/>
        <family val="2"/>
      </rPr>
      <t>2</t>
    </r>
    <r>
      <rPr>
        <sz val="10"/>
        <rFont val="Century Gothic"/>
        <family val="2"/>
      </rPr>
      <t>)</t>
    </r>
  </si>
  <si>
    <r>
      <t>HASTA  SUPERFICIE DE (M</t>
    </r>
    <r>
      <rPr>
        <vertAlign val="superscript"/>
        <sz val="10"/>
        <rFont val="Century Gothic"/>
        <family val="2"/>
      </rPr>
      <t>2</t>
    </r>
    <r>
      <rPr>
        <sz val="10"/>
        <rFont val="Century Gothic"/>
        <family val="2"/>
      </rPr>
      <t>)</t>
    </r>
  </si>
  <si>
    <t>NOTAS:</t>
  </si>
  <si>
    <t>SUBESTACIÓN (POR CUCHILLA)</t>
  </si>
  <si>
    <r>
      <t>M</t>
    </r>
    <r>
      <rPr>
        <vertAlign val="superscript"/>
        <sz val="10"/>
        <rFont val="Century Gothic"/>
        <family val="2"/>
      </rPr>
      <t>2</t>
    </r>
  </si>
  <si>
    <t>C L A S I F I C A C I Ó N</t>
  </si>
  <si>
    <t>Suelo rústico dentro del perímetro del denuncio minero.</t>
  </si>
  <si>
    <t>PARQUE INDUSTRIAL EL SOLDADO</t>
  </si>
  <si>
    <t xml:space="preserve">FOVISSSTE </t>
  </si>
  <si>
    <t>ALSACIA LORENA, VILLA DIAMANTE, LA PILA, SANTA GRACIA</t>
  </si>
  <si>
    <t>C. PABLO GINTHER</t>
  </si>
  <si>
    <t>69</t>
  </si>
  <si>
    <t>999-0000</t>
  </si>
  <si>
    <t>UBICACIÓN DE PREDIO</t>
  </si>
  <si>
    <t>INDEFINIDO</t>
  </si>
  <si>
    <t>MEZZANINE</t>
  </si>
  <si>
    <t>C. 2 DE ABRIL</t>
  </si>
  <si>
    <t>C. LIBERTAD</t>
  </si>
  <si>
    <t>MUNICIPIO DE CAMARGO</t>
  </si>
  <si>
    <t xml:space="preserve"> MUNICIPIO DE CAMARGO</t>
  </si>
  <si>
    <t>AVENIDA GONZÁLEZ ORTEGA</t>
  </si>
  <si>
    <t>C. FRANCISCO MÁRQUEZ</t>
  </si>
  <si>
    <t>AVENIDA JUÁREZ</t>
  </si>
  <si>
    <t>LUIS H. ÁLVAREZ</t>
  </si>
  <si>
    <t xml:space="preserve">AVENIDA JUÁREZ  </t>
  </si>
  <si>
    <t>C. GONZÁLEZ ORTEGA</t>
  </si>
  <si>
    <t>C. JIMÉNEZ</t>
  </si>
  <si>
    <t>AV. JUÁREZ</t>
  </si>
  <si>
    <t>VALORES UNITARIOS DE CONSTRUCCIÓN</t>
  </si>
  <si>
    <t>TIPO DE CONSTRUCCIÓN</t>
  </si>
  <si>
    <t>CLAVE DE VALUACIÓN</t>
  </si>
  <si>
    <t>ECONÓMICO</t>
  </si>
  <si>
    <t>CLASIFICACIÓN</t>
  </si>
  <si>
    <t>FRUTALES EN FORMACIÓN</t>
  </si>
  <si>
    <t>(SIN PRODUCCIÓN)</t>
  </si>
  <si>
    <t>FRUTALES EN PRODUCCIÓN</t>
  </si>
  <si>
    <t>FRUTALES EN PRODUCCIÓN (RIEGO POR BOMBEO)</t>
  </si>
  <si>
    <t>VALORES UNITARIOS PARA SUELO RÚSTICO CON ACTIVIDAD DE PLANTAS DE GENERACIÓN DE</t>
  </si>
  <si>
    <t>ZONAS URBANAS HOMOGÉNEAS DE VALOR</t>
  </si>
  <si>
    <t>COLONIAS O FRACCIÓN DE COLONIA</t>
  </si>
  <si>
    <t>-</t>
  </si>
  <si>
    <t>2.- LOS TERRENOS QUE CAREZCAN DE SERVICIOS SE DEMERITARÁN HASTA EL 50%.</t>
  </si>
  <si>
    <t xml:space="preserve">A) LOS SECTORES Y COLONIAS MENCIONADOS EN ESTA TABLA, SON AFECTADOS PARCIAL O TOTALMENTE SEGÚN EL ÁREA DE INFLUENCIA DELIMITADA POR LA ZONA DE VALOR DE SUELO URBANO CONFIGURADA EN LOS PLANOS ANEXOS DE ESTA TABLA DE VALORES </t>
  </si>
  <si>
    <t>C. AGUSTÍN MELGAR</t>
  </si>
  <si>
    <t>AV. LUIS H. ÁLVAREZ</t>
  </si>
  <si>
    <t>C. NUEVO LEÓN</t>
  </si>
  <si>
    <t>TIPO</t>
  </si>
  <si>
    <t>VALOR UNITARIO</t>
  </si>
  <si>
    <r>
      <t xml:space="preserve">NOTA: </t>
    </r>
    <r>
      <rPr>
        <sz val="10"/>
        <rFont val="Century Gothic"/>
        <family val="2"/>
      </rPr>
      <t>EL FACTOR DEL MERCADO = 1.0</t>
    </r>
  </si>
  <si>
    <t>USO HABITACIONAL CON SUPERFICIE MAYOR A LA DEL LOTE TIPO Y CON REFERENCIA</t>
  </si>
  <si>
    <t>FACTOR DE DEMÉRITO PARA TERRENOS CON SUPERFICIE QUE EXCEDE EL LOTE TIPO</t>
  </si>
  <si>
    <t>FACTOR DE DEMÉRITO PARA TERRENOS INMERSOS EN LA MANCHA URBANA DESTINADOS</t>
  </si>
  <si>
    <t>Y MÁS</t>
  </si>
  <si>
    <t xml:space="preserve"> MUNICIPAL CON SUPERFICIE MAYOR A LA DEL LOTE TIPO Y CON REFERENCIA DE VALOR</t>
  </si>
  <si>
    <t>FACTOR DE DEMÉRITO PARA TERRENOS EN POBLACIONES CERCANAS A LA CABECERA</t>
  </si>
  <si>
    <t>FACTOR DE DEMÉRITO PARA TERRENOS INMERSOS EN EL FUNDO LEGAL, CON USO DE</t>
  </si>
  <si>
    <t>MUNICIPIO  DE CAMARGO</t>
  </si>
  <si>
    <t>ZONA HOMOGÉNEA</t>
  </si>
  <si>
    <t>CLAVE CATASTRAL</t>
  </si>
  <si>
    <t>VALOR UNITARIO/HA.</t>
  </si>
  <si>
    <t>VALORES UNITARIOS PARA SUELO RÚSTICO CON ACTIVIDADES MINERAS</t>
  </si>
  <si>
    <t>SECCIONAL LA PERLA (Carretera Camargo a Ojinaga)</t>
  </si>
  <si>
    <t xml:space="preserve">        Factor de Depreciación Método: ROSS               </t>
  </si>
  <si>
    <t>Utilizando la tabla de Ross según las colonias llegando a un tope</t>
  </si>
  <si>
    <t>de 30 años de edad con una vida útil de 65 años.</t>
  </si>
  <si>
    <t>ENERGÍA ELÉCTRICA CON PANELES SOLARES</t>
  </si>
  <si>
    <t>Vida útil:</t>
  </si>
  <si>
    <t>ESTADO DE CONSERVACIÓN</t>
  </si>
  <si>
    <t>EDAD DEL INMUEBLE</t>
  </si>
  <si>
    <t>Nuevo</t>
  </si>
  <si>
    <t>Bueno</t>
  </si>
  <si>
    <t>Regular</t>
  </si>
  <si>
    <t>Regular medio</t>
  </si>
  <si>
    <t>Reparaciones Sencillas</t>
  </si>
  <si>
    <t>Reparaciones Medias</t>
  </si>
  <si>
    <t>Reparaciones Importantes</t>
  </si>
  <si>
    <t>Reparaciones Completas</t>
  </si>
  <si>
    <t>En Desecho</t>
  </si>
  <si>
    <t>3.- LOS TERRENOS INTERIORES SE DEMERITARÁN HASTA EL 50%.</t>
  </si>
  <si>
    <t>*NOTAS:</t>
  </si>
  <si>
    <t>VALORES UNITARIOS POR ZONA PARA SUELO URBANO</t>
  </si>
  <si>
    <t>2.- LOS LOTES QUE NO SEAN TIPO Y NO TENGAN TODOS LOS SERVICIOS SE DEMERITARÁN HASTA EL 50%; EL FACTOR DE MERCADO SERÁ 1.0</t>
  </si>
  <si>
    <r>
      <t>VALOR UNITARIO M</t>
    </r>
    <r>
      <rPr>
        <b/>
        <vertAlign val="superscript"/>
        <sz val="10"/>
        <rFont val="Century Gothic"/>
        <family val="2"/>
      </rPr>
      <t>2</t>
    </r>
  </si>
  <si>
    <t>1.- LAS ZONAS DE VALOR PODRÁN INTEGRARSE DE SECTORES CATASTRALES COMPLETOS O FRACCIONES DE LOS MISMOS Y EL FACTOR DE MERCADO SERÁ LA UNIDAD.</t>
  </si>
  <si>
    <t xml:space="preserve">ZONA HOMOGÉNEA </t>
  </si>
  <si>
    <t>SECTOR CATASTRAL</t>
  </si>
  <si>
    <r>
      <t>VALOR UNIT.                 ($/M</t>
    </r>
    <r>
      <rPr>
        <b/>
        <vertAlign val="superscript"/>
        <sz val="10"/>
        <rFont val="Century Gothic"/>
        <family val="2"/>
      </rPr>
      <t>2</t>
    </r>
    <r>
      <rPr>
        <b/>
        <sz val="10"/>
        <rFont val="Century Gothic"/>
        <family val="2"/>
      </rPr>
      <t>)</t>
    </r>
  </si>
  <si>
    <t>NO ESPECIFICADO (ESTE VALOR SE ESTIMA DE ACUERDO A LA ELABORACIÓN DE UN AVALÚO INDIVIDUALIZADO)</t>
  </si>
  <si>
    <t>VALOR UNIT.        ($/HA.)</t>
  </si>
  <si>
    <t>SUELO RÚSTICO POR HÉCTAREA</t>
  </si>
  <si>
    <t xml:space="preserve">EL FACTOR DE MERCADO = 1.0     </t>
  </si>
  <si>
    <t>SUELO AGRÍCOLA Y SUPERFICIE MAYOR A LA DEL LOTE TIPO.</t>
  </si>
  <si>
    <r>
      <t xml:space="preserve"> SUPERFICIE DESDE (M</t>
    </r>
    <r>
      <rPr>
        <b/>
        <vertAlign val="superscript"/>
        <sz val="10"/>
        <rFont val="Century Gothic"/>
        <family val="2"/>
      </rPr>
      <t>2</t>
    </r>
    <r>
      <rPr>
        <b/>
        <sz val="10"/>
        <rFont val="Century Gothic"/>
        <family val="2"/>
      </rPr>
      <t>)</t>
    </r>
  </si>
  <si>
    <r>
      <t>HASTA  SUPERFICIE DE (M</t>
    </r>
    <r>
      <rPr>
        <b/>
        <vertAlign val="superscript"/>
        <sz val="10"/>
        <rFont val="Century Gothic"/>
        <family val="2"/>
      </rPr>
      <t>2</t>
    </r>
    <r>
      <rPr>
        <b/>
        <sz val="10"/>
        <rFont val="Century Gothic"/>
        <family val="2"/>
      </rPr>
      <t>)</t>
    </r>
  </si>
  <si>
    <t>DE VALOR AL DE ZONA CORRESPONDIENTE.</t>
  </si>
  <si>
    <r>
      <rPr>
        <b/>
        <sz val="10"/>
        <rFont val="Century Gothic"/>
        <family val="2"/>
      </rPr>
      <t xml:space="preserve">NOTA: </t>
    </r>
    <r>
      <rPr>
        <sz val="10"/>
        <rFont val="Century Gothic"/>
        <family val="2"/>
      </rPr>
      <t>EN LOS LOTES DE PARQUES INDUSTRIALES INMERSOS EN LA ZONA URBANA NO APLICA EL DEMÉRITO POR EXCEDER EL LOTE TIPO.</t>
    </r>
  </si>
  <si>
    <t xml:space="preserve">   TABLAS DE DEPRECIACIÓN MÉTODO DE ROSS</t>
  </si>
  <si>
    <t>Suelo dentro de las áreas de influencia definidas como huellas de la exploración previa y explotación como: despalmes, desmontes, tajos, caminos, accesos, excavaciones, terraplenes, jales, presas y tepetates, en terrenos fuera de las poblaciones y zonas serranas  montañosas.</t>
  </si>
  <si>
    <t>Suelo ocupado por todo tipo de construcciones colindante del área principal de influencia de la exploración y explotación, destinado al servicio directo de la minería.</t>
  </si>
  <si>
    <t>Suelo ocupado por todo tipo de construcciones fuera del área principal de influencia de exploración y explotación, destinado al servicio directo de la minería.</t>
  </si>
  <si>
    <t>Suelo dentro de las áreas de influencia definidas como huellas de la exploración previa y explotación como: despalmes, desmontes, tajos, caminos, accesos, excavaciones, terraplenes, jales, presas y tepetates, inmersas en las áreas urbanas de poblaciones.</t>
  </si>
  <si>
    <r>
      <t xml:space="preserve">Suelo </t>
    </r>
    <r>
      <rPr>
        <b/>
        <sz val="10"/>
        <rFont val="Century Gothic"/>
        <family val="2"/>
      </rPr>
      <t>EFECTIVO</t>
    </r>
    <r>
      <rPr>
        <sz val="10"/>
        <rFont val="Century Gothic"/>
        <family val="2"/>
      </rPr>
      <t xml:space="preserve"> ocupado por todo tipo de construcciones, paneles solares, subestaciones eléctricas, estructuras para soportar cables de  conducción de energía eléctrica, oficinas, almacenes  y otras edificaciones destinadas al servicio directo de la generación de energía eléctrica con paneles solares.</t>
    </r>
  </si>
  <si>
    <t>Suelo rústico dentro del perímetro del predio con uso de suelo para generación de energía eléctrica con paneles solares, SIN construcciones u otras edificaciones.</t>
  </si>
  <si>
    <t>SUELO RELACIONADO CON ACTIVIDADES MINERAS</t>
  </si>
  <si>
    <t>1.- A LAS CONSTRUCCIONES EN ESTAS AVENIDAS DESTINADAS PARA CASA HABITACIÓN, SE LES APLICARÁ EL VALOR DEL SECTOR DONDE SE ENCUENTREN UBICADAS.</t>
  </si>
  <si>
    <r>
      <t>VALOR UNIT.     ($/M</t>
    </r>
    <r>
      <rPr>
        <b/>
        <vertAlign val="superscript"/>
        <sz val="10"/>
        <rFont val="Century Gothic"/>
        <family val="2"/>
      </rPr>
      <t>2</t>
    </r>
    <r>
      <rPr>
        <b/>
        <sz val="10"/>
        <rFont val="Century Gothic"/>
        <family val="2"/>
      </rPr>
      <t xml:space="preserve">) </t>
    </r>
  </si>
  <si>
    <t>ZONA INDUSTRIAL Y AGROINDUSTRIAL</t>
  </si>
  <si>
    <t>51 A LA 65, 68 A 77</t>
  </si>
  <si>
    <t>025</t>
  </si>
  <si>
    <t>026</t>
  </si>
  <si>
    <t>028</t>
  </si>
  <si>
    <t>029</t>
  </si>
  <si>
    <t>030</t>
  </si>
  <si>
    <t>031</t>
  </si>
  <si>
    <t>FRACCIONAMIENTO ANDREU</t>
  </si>
  <si>
    <t>PASCUALEÑO</t>
  </si>
  <si>
    <t>SAN IGNACIO</t>
  </si>
  <si>
    <t>MARAVILLAS</t>
  </si>
  <si>
    <t>C) VALOR CATASTRAL: ES EL VALOR QUE LA AUTORIDAD CATASTRAL ASIGNA A UN BIEN INMUEBLE, MEDIANTE LA APLICACIÓN DE LOS VALORES UNITARIOS DE SUELO Y CONSTRUCCIÓN.</t>
  </si>
  <si>
    <t>CALLE JIMÉNEZ</t>
  </si>
  <si>
    <t>LIBRAMIENTO CAMARGO - DELICIAS - JIMÉNEZ</t>
  </si>
  <si>
    <t>PUENTE SOBRE EL FERROCARRIL</t>
  </si>
  <si>
    <t>PARQUE INDUSTRIAL CAMARGO</t>
  </si>
  <si>
    <t>25</t>
  </si>
  <si>
    <t>FRACC. ANDREU</t>
  </si>
  <si>
    <t>31</t>
  </si>
  <si>
    <t>ROMA</t>
  </si>
  <si>
    <t>MAGISTERIAL</t>
  </si>
  <si>
    <t>MADERO II, JARDINES DEL DESIERTO</t>
  </si>
  <si>
    <t>4.- LOS TERRENOS DE PARQUES INDUSTRIALES NO SE DEMERITAN POR EL LOTE TIPO.</t>
  </si>
  <si>
    <t>4-1-1-1</t>
  </si>
  <si>
    <t>4-1-1-2</t>
  </si>
  <si>
    <t>4-1-1-3</t>
  </si>
  <si>
    <t>4-1-2-1</t>
  </si>
  <si>
    <t>4-1-2-2</t>
  </si>
  <si>
    <t>4-1-2-3</t>
  </si>
  <si>
    <t>4-1-3-1</t>
  </si>
  <si>
    <t>4-1-3-2</t>
  </si>
  <si>
    <t>4-1-3-3</t>
  </si>
  <si>
    <t>4-1-4-1</t>
  </si>
  <si>
    <t>4-1-4-2</t>
  </si>
  <si>
    <t>4-1-4-3</t>
  </si>
  <si>
    <t>4-1-5-1</t>
  </si>
  <si>
    <t>4-1-5-2</t>
  </si>
  <si>
    <t>4-1-5-3</t>
  </si>
  <si>
    <t>4-2-1-1</t>
  </si>
  <si>
    <t>4-2-1-2</t>
  </si>
  <si>
    <t>4-2-1-3</t>
  </si>
  <si>
    <t>4-2-2-1</t>
  </si>
  <si>
    <t>4-2-2-2</t>
  </si>
  <si>
    <t>4-2-2-3</t>
  </si>
  <si>
    <t>4-2-3-1</t>
  </si>
  <si>
    <t>4-2-3-2</t>
  </si>
  <si>
    <t>4-2-3-3</t>
  </si>
  <si>
    <t>4-3-4-1</t>
  </si>
  <si>
    <t>4-3-4-2</t>
  </si>
  <si>
    <t>4-3-4-3</t>
  </si>
  <si>
    <t>4-3-5-1</t>
  </si>
  <si>
    <t>4-3-5-2</t>
  </si>
  <si>
    <t>4-3-5-3</t>
  </si>
  <si>
    <t>4-3-6-1</t>
  </si>
  <si>
    <t>4-3-6-2</t>
  </si>
  <si>
    <t>4-3-6-3</t>
  </si>
  <si>
    <r>
      <rPr>
        <b/>
        <sz val="10"/>
        <rFont val="Century Gothic"/>
        <family val="2"/>
      </rPr>
      <t xml:space="preserve">VALOR NETO DE REPOSICIÓN: </t>
    </r>
    <r>
      <rPr>
        <sz val="10"/>
        <rFont val="Century Gothic"/>
        <family val="2"/>
      </rPr>
      <t>ES LA CANTIDAD ESTIMADA EN TÉRMINOS MONETARIOS A PARTIR DEL VALOR DE REPOSICIÓN NUEVO, DEDUCIÉNDOLE LOS DEMÉRITOS PRODUCIDOS POR LA EDAD, ESTADO DE CONSERVACIÓN Y MANTENIMIENTO.</t>
    </r>
  </si>
  <si>
    <t>NOTA: EL FACTOR DE MERCADO = 1.0</t>
  </si>
  <si>
    <r>
      <rPr>
        <b/>
        <sz val="10"/>
        <rFont val="Century Gothic"/>
        <family val="2"/>
      </rPr>
      <t xml:space="preserve">VALOR DE MERCADO: </t>
    </r>
    <r>
      <rPr>
        <sz val="10"/>
        <rFont val="Century Gothic"/>
        <family val="2"/>
      </rPr>
      <t>ES LA CANTIDAD ESTIMADA EN TÉRMINOS MONETARIOS A PARTIR DEL ANÁLISIS Y COMPARACIÓN DE BIENES SIMILARES AL BIEN OBJETO DE ESTUDIO.</t>
    </r>
  </si>
  <si>
    <r>
      <rPr>
        <b/>
        <sz val="10"/>
        <rFont val="Century Gothic"/>
        <family val="2"/>
      </rPr>
      <t xml:space="preserve">VALOR COMERCIAL: </t>
    </r>
    <r>
      <rPr>
        <sz val="10"/>
        <rFont val="Century Gothic"/>
        <family val="2"/>
      </rPr>
      <t>ES EL PRECIO MÁS PROBABLE EN QUE SE PODRÁ COMERCIALIZAR UN BIEN, EN LAS CIRCUNSTANCIAS  PREVALECIENTES A LA FECHA DEL AVALÚO.</t>
    </r>
  </si>
  <si>
    <t>CONDICIONES DEL MERCADO.</t>
  </si>
  <si>
    <t>*Nota: Estos valores se estimarán de acuerdo a las condiciones que prevalezcan en cada uno de los Municipios.</t>
  </si>
  <si>
    <t>1-0-0-1</t>
  </si>
  <si>
    <t>1-0-0-2</t>
  </si>
  <si>
    <t>1-0-0-3</t>
  </si>
  <si>
    <t>2-0-0-1</t>
  </si>
  <si>
    <t>2-0-0-2</t>
  </si>
  <si>
    <t>2-0-0-3</t>
  </si>
  <si>
    <t>3-0-0-1</t>
  </si>
  <si>
    <t>3-0-0-2</t>
  </si>
  <si>
    <t>3-0-0-3</t>
  </si>
  <si>
    <t>4-0-0-1</t>
  </si>
  <si>
    <t>4-0-0-2</t>
  </si>
  <si>
    <t>4-0-0-3</t>
  </si>
  <si>
    <t>5-0-0-1</t>
  </si>
  <si>
    <t>5-0-0-2</t>
  </si>
  <si>
    <t>5-0-0-3</t>
  </si>
  <si>
    <t>6-0-0-1</t>
  </si>
  <si>
    <t>6-0-0-2</t>
  </si>
  <si>
    <t>6-0-0-3</t>
  </si>
  <si>
    <t>7-0-0-1</t>
  </si>
  <si>
    <t>7-0-0-2</t>
  </si>
  <si>
    <t>7-0-0-3</t>
  </si>
  <si>
    <t>7-0-0-4</t>
  </si>
  <si>
    <t>7-0-0-5</t>
  </si>
  <si>
    <t>8-0-0-1</t>
  </si>
  <si>
    <t>8-0-0-2</t>
  </si>
  <si>
    <t>8-0-0-3</t>
  </si>
  <si>
    <t>8-0-0-4</t>
  </si>
  <si>
    <t>8-0-0-5</t>
  </si>
  <si>
    <t>9-0-0-1</t>
  </si>
  <si>
    <t>9-0-0-2</t>
  </si>
  <si>
    <t>9-0-0-3</t>
  </si>
  <si>
    <t>9-0-0-4</t>
  </si>
  <si>
    <r>
      <t>NOTAS</t>
    </r>
    <r>
      <rPr>
        <sz val="10"/>
        <rFont val="Century Gothic"/>
        <family val="2"/>
      </rPr>
      <t xml:space="preserve">: EL VALOR POR HECTÁREA DE PREDIOS FRUTALES EN PRODUCCIÓN, NO INCLUYE EL VALOR DEL EQUIPO COMPLEMENTARIO DE  PROTECCIÓN, COMO: CONSTRUCCIONES, TEJABANES, MALLA CICLÓNICA, ETCÉTERA.   </t>
    </r>
  </si>
  <si>
    <t>EN LOS PLANOS CATASTRALES DE PREDIOS RÚSTICOS SE REQUIERE ANEXAR CROQUIS DE ACCESO AL PREDIO Y PLANO DE CONSTRUCCIÓN CON COORDENADAS UTM.</t>
  </si>
  <si>
    <t>SUELO SUBURBANO EN GRANJAS DE DESCANSO EN COMUNIDADES RURALES O FUERA DEL FUNDO LEGAL DEL MUNICIPIO</t>
  </si>
  <si>
    <t xml:space="preserve">3.- EN LAS CUENTAS CATASTRALES CON USO DE SUELO COMERCIAL, INMERSAS EN EL ÁREA DE INFLUENCIA DELIMITADA POR CORREDORES COMERCIALES, EL VALOR CATASTRAL  DE SUELO URBANO SERÁ EL DEL CORREDOR COMERCIAL MÁS PRÓXIMO. </t>
  </si>
  <si>
    <r>
      <rPr>
        <b/>
        <sz val="10"/>
        <rFont val="Century Gothic"/>
        <family val="2"/>
      </rPr>
      <t xml:space="preserve">VALOR DE REPOSICIÓN NUEVO: </t>
    </r>
    <r>
      <rPr>
        <sz val="10"/>
        <rFont val="Century Gothic"/>
        <family val="2"/>
      </rPr>
      <t>ES EL COSTO A PRECIOS ACTUALES DE UN BIEN NUEVO O SIMILAR QUE TENGA LA UTILIDAD O FUNCIÓN EQUIVALENTE MÁS PRÓXIMA AL BIEN QUE SE ESTÁ VALUANDO.</t>
    </r>
  </si>
  <si>
    <t>Suelo dentro de las áreas de influencia definidas como huellas de la exploración previa y explotación como: despalmes, desmontes, tajos, caminos, accesos, excavaciones, terraplenes, jales, presas y tepetates, colindantes a las poblaciones en zonas urbanas.</t>
  </si>
  <si>
    <t>ALSACIA LORENA, VILLA DIAMANTE, LA PILA, SANTA GRACIA, FRACCIONAMIENTO AGRICULTORES</t>
  </si>
  <si>
    <t>AGRICOLA INDUSTRIAL</t>
  </si>
  <si>
    <t>01 a la 99</t>
  </si>
  <si>
    <t>FRACC. SANTA ROSALIA</t>
  </si>
  <si>
    <t>TABLA DE VALORES PARA EL EJERCICIO FISCAL  2022</t>
  </si>
  <si>
    <t>TABLA DE VALORES PARA EL EJERCICIO FISCAL 2022</t>
  </si>
  <si>
    <t>01 A LA 17, 19 A  LA 70</t>
  </si>
  <si>
    <t>66,67</t>
  </si>
  <si>
    <t>43 A LA 65,68</t>
  </si>
  <si>
    <t>08,09,12 A LA 29</t>
  </si>
  <si>
    <t>14 A LA 25,38</t>
  </si>
  <si>
    <t>01 A LA 07,10,11</t>
  </si>
  <si>
    <t>5</t>
  </si>
  <si>
    <t>01 A LA  79</t>
  </si>
  <si>
    <t>ALBERCA POR M2</t>
  </si>
  <si>
    <t>RAMPAS DE CONCRETO POR M2.</t>
  </si>
  <si>
    <t>CABALLERIZAS POR M2.</t>
  </si>
  <si>
    <t>CORTINA METÁLICA POR M2.</t>
  </si>
  <si>
    <t>CONSTRUCCIÓN EN OBRA NEGRA M2.</t>
  </si>
  <si>
    <t>CELDAS SOLARES POR  LOTE DE PANELES</t>
  </si>
  <si>
    <t>BODEGA , BUENO</t>
  </si>
  <si>
    <t>TABLAS DE VALORES PARA EL EJERCICIO FISCAL 2022</t>
  </si>
  <si>
    <t>EJERCICIO FISCAL 2022</t>
  </si>
  <si>
    <t>TEJABÁN POR M2, BUENO</t>
  </si>
  <si>
    <t>BODEGA ECONÓMICA</t>
  </si>
  <si>
    <t>COCHERA CON PORTÓN ELÉCTRICO POR M2.</t>
  </si>
  <si>
    <t>MALLASOMBRA CON ESTRUCTURA METÁLICA POR M2</t>
  </si>
  <si>
    <t>COCHERA CON PORTÓN METÁLICO POR M2</t>
  </si>
  <si>
    <t>TORRE DE RETRANSMISIÓN  TELEFÓNICA POR/M2 BASE CIMENTACIÓN Y CONSTRUCCIONES COMPLEMENTARIAS</t>
  </si>
  <si>
    <t>BENITO JUÁREZ</t>
  </si>
  <si>
    <t>SAN ISIDRO, OBRERA</t>
  </si>
  <si>
    <t>ÁRBOL GRANDE I Y II ETAPA</t>
  </si>
  <si>
    <t>CAMARGO HISTÓRICO Y ZONA CENTRO</t>
  </si>
  <si>
    <t>ABRAHAM GONZÁLEZ</t>
  </si>
  <si>
    <t>AGRÍCOLA INDUSTRIAL</t>
  </si>
  <si>
    <t>REVOLUCIÓN</t>
  </si>
  <si>
    <t>ÁRBOL GRANDE III ETAPA</t>
  </si>
  <si>
    <t xml:space="preserve">COL. SANTA ROSALÍA </t>
  </si>
  <si>
    <t>QUINTA GRACÍA</t>
  </si>
  <si>
    <t>A. GONZÁLEZ  III ETAPA</t>
  </si>
  <si>
    <t>SAN SEBASTIÁN</t>
  </si>
  <si>
    <t>SAN SEBASTIÁN II, III Y IV</t>
  </si>
  <si>
    <t>FRACC. LOS ÁLAMOS</t>
  </si>
  <si>
    <t>COMUNIDADES, CONGREGACIÓN CHAVIRA, JULIO ZAMARRIPA</t>
  </si>
  <si>
    <t>LIBRAMIENTO CAMARGO-DELICIAS-JIMÉNEZ</t>
  </si>
  <si>
    <t>URBANIZACIÓN  UTCAM</t>
  </si>
  <si>
    <t>ARBOL GRANDE 1ERA Y 2DA ETAPA</t>
  </si>
  <si>
    <t>FRACC. SANTA ROSALÍA</t>
  </si>
  <si>
    <t>CAMARGO HISTÓRICO Y CENTRO</t>
  </si>
  <si>
    <t>FRACC. A. GONZÁLEZ 2da., 3ra. Y 4ta. ETAPA</t>
  </si>
  <si>
    <t>FRACC. LADERAS A. GONZÁLEZ</t>
  </si>
  <si>
    <t>FRACC. SAN SEBASTIÁN</t>
  </si>
  <si>
    <t>FRACC. SAN SEBASTIÁN II, III, IV</t>
  </si>
  <si>
    <t>URBANIZACIÓN UT CAM</t>
  </si>
  <si>
    <t>AMP. REVOLUCIÓN, MADERO I, MAGISTERIAL ALFARO SIQUEIROS</t>
  </si>
  <si>
    <t>REVOLUCIÓN Y ÁRBOL GRANDE 3ra. ETAPA</t>
  </si>
  <si>
    <t>XEOH, JORGE NEGRETE,  BENITO JUÁREZ</t>
  </si>
  <si>
    <t>COL . SANTA ROSALÍA</t>
  </si>
  <si>
    <t>TEJABÁN POR M2, ECONÓMICO</t>
  </si>
  <si>
    <t xml:space="preserve">EL FACTOR ES A CONSIDERACIÓN DE CADA MUNICIPIO DE ACUERDO A LAS </t>
  </si>
</sst>
</file>

<file path=xl/styles.xml><?xml version="1.0" encoding="utf-8"?>
<styleSheet xmlns="http://schemas.openxmlformats.org/spreadsheetml/2006/main">
  <numFmts count="6">
    <numFmt numFmtId="164" formatCode="_(&quot;$&quot;* #,##0.00_);_(&quot;$&quot;* \(#,##0.00\);_(&quot;$&quot;* &quot;-&quot;??_);_(@_)"/>
    <numFmt numFmtId="165" formatCode="0\-0\-0"/>
    <numFmt numFmtId="166" formatCode="0.0000"/>
    <numFmt numFmtId="167" formatCode="&quot;$&quot;#,##0.00"/>
    <numFmt numFmtId="168" formatCode="0.000"/>
    <numFmt numFmtId="169" formatCode="\-\-;"/>
  </numFmts>
  <fonts count="16">
    <font>
      <sz val="10"/>
      <name val="Arial"/>
    </font>
    <font>
      <sz val="10"/>
      <name val="Arial"/>
      <family val="2"/>
    </font>
    <font>
      <sz val="8"/>
      <name val="Arial"/>
      <family val="2"/>
    </font>
    <font>
      <sz val="10"/>
      <name val="Arial"/>
      <family val="2"/>
    </font>
    <font>
      <sz val="12"/>
      <name val="Arial"/>
      <family val="2"/>
    </font>
    <font>
      <b/>
      <sz val="10"/>
      <name val="Century Gothic"/>
      <family val="2"/>
    </font>
    <font>
      <sz val="10"/>
      <name val="Century Gothic"/>
      <family val="2"/>
    </font>
    <font>
      <b/>
      <vertAlign val="superscript"/>
      <sz val="10"/>
      <name val="Century Gothic"/>
      <family val="2"/>
    </font>
    <font>
      <sz val="10"/>
      <color indexed="50"/>
      <name val="Century Gothic"/>
      <family val="2"/>
    </font>
    <font>
      <b/>
      <sz val="10"/>
      <color indexed="50"/>
      <name val="Century Gothic"/>
      <family val="2"/>
    </font>
    <font>
      <sz val="10"/>
      <color indexed="42"/>
      <name val="Century Gothic"/>
      <family val="2"/>
    </font>
    <font>
      <vertAlign val="superscript"/>
      <sz val="10"/>
      <name val="Century Gothic"/>
      <family val="2"/>
    </font>
    <font>
      <sz val="8"/>
      <name val="Century Gothic"/>
      <family val="2"/>
    </font>
    <font>
      <b/>
      <sz val="8"/>
      <name val="Century Gothic"/>
      <family val="2"/>
    </font>
    <font>
      <b/>
      <sz val="11"/>
      <name val="Century Gothic"/>
      <family val="2"/>
    </font>
    <font>
      <b/>
      <sz val="9"/>
      <name val="Century Gothic"/>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164" fontId="1" fillId="0" borderId="0" applyFont="0" applyFill="0" applyBorder="0" applyAlignment="0" applyProtection="0"/>
    <xf numFmtId="0" fontId="3" fillId="0" borderId="0"/>
  </cellStyleXfs>
  <cellXfs count="439">
    <xf numFmtId="0" fontId="0" fillId="0" borderId="0" xfId="0"/>
    <xf numFmtId="0" fontId="4" fillId="0" borderId="0" xfId="0" applyFont="1"/>
    <xf numFmtId="0" fontId="6" fillId="0" borderId="0" xfId="0" applyFont="1"/>
    <xf numFmtId="0" fontId="6" fillId="0" borderId="0" xfId="0" applyFont="1" applyAlignment="1"/>
    <xf numFmtId="0" fontId="6" fillId="0" borderId="0" xfId="0" applyFont="1" applyFill="1"/>
    <xf numFmtId="0" fontId="6" fillId="0" borderId="0" xfId="0" applyFont="1" applyAlignment="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xf>
    <xf numFmtId="0" fontId="6" fillId="0" borderId="0" xfId="0" applyFont="1" applyFill="1" applyBorder="1" applyAlignment="1">
      <alignment horizontal="center" wrapText="1"/>
    </xf>
    <xf numFmtId="0" fontId="6" fillId="2" borderId="3" xfId="0" applyFont="1" applyFill="1" applyBorder="1" applyAlignment="1">
      <alignment horizontal="center" vertical="center"/>
    </xf>
    <xf numFmtId="0" fontId="6" fillId="2" borderId="0" xfId="0" applyFont="1" applyFill="1"/>
    <xf numFmtId="0" fontId="6" fillId="2" borderId="0" xfId="0" applyFont="1" applyFill="1" applyBorder="1" applyAlignment="1">
      <alignment horizontal="center" vertical="center"/>
    </xf>
    <xf numFmtId="0" fontId="6" fillId="0" borderId="0" xfId="0" applyFont="1" applyBorder="1" applyAlignment="1">
      <alignment vertical="center"/>
    </xf>
    <xf numFmtId="0" fontId="6" fillId="0" borderId="0" xfId="0" applyFont="1" applyBorder="1"/>
    <xf numFmtId="0" fontId="8" fillId="0" borderId="0" xfId="0" applyFont="1"/>
    <xf numFmtId="0" fontId="9" fillId="0" borderId="0" xfId="0" applyFont="1"/>
    <xf numFmtId="0" fontId="9" fillId="0" borderId="0" xfId="0" applyFont="1" applyBorder="1" applyAlignment="1">
      <alignment horizontal="left" vertical="center"/>
    </xf>
    <xf numFmtId="0" fontId="6" fillId="0" borderId="0" xfId="0" applyFont="1" applyAlignment="1">
      <alignment horizontal="left"/>
    </xf>
    <xf numFmtId="0" fontId="9" fillId="0" borderId="0" xfId="0" applyFont="1" applyBorder="1" applyAlignment="1">
      <alignment vertical="center"/>
    </xf>
    <xf numFmtId="0" fontId="6" fillId="0" borderId="0" xfId="0" applyFont="1" applyAlignment="1">
      <alignment horizontal="center" vertical="center" wrapText="1"/>
    </xf>
    <xf numFmtId="164" fontId="6" fillId="0" borderId="0" xfId="0" applyNumberFormat="1"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left"/>
    </xf>
    <xf numFmtId="0" fontId="5" fillId="0" borderId="0" xfId="0" applyFont="1" applyBorder="1" applyAlignment="1"/>
    <xf numFmtId="49" fontId="6" fillId="0" borderId="0" xfId="0" applyNumberFormat="1" applyFont="1" applyBorder="1" applyAlignment="1">
      <alignment horizontal="center"/>
    </xf>
    <xf numFmtId="0" fontId="6" fillId="0" borderId="0" xfId="0" applyFont="1" applyBorder="1" applyAlignment="1"/>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xf numFmtId="0" fontId="6" fillId="0" borderId="2" xfId="0" applyFont="1" applyBorder="1" applyAlignment="1"/>
    <xf numFmtId="0" fontId="6" fillId="0" borderId="4" xfId="0" applyFont="1" applyBorder="1" applyAlignment="1"/>
    <xf numFmtId="49" fontId="6" fillId="0" borderId="0" xfId="0" applyNumberFormat="1" applyFont="1" applyAlignment="1">
      <alignment horizontal="center"/>
    </xf>
    <xf numFmtId="0" fontId="5" fillId="0" borderId="0" xfId="0" applyFont="1"/>
    <xf numFmtId="0" fontId="0" fillId="0" borderId="0" xfId="0" applyFill="1"/>
    <xf numFmtId="49" fontId="6" fillId="0" borderId="0" xfId="0" applyNumberFormat="1" applyFont="1" applyFill="1" applyBorder="1" applyAlignment="1">
      <alignment horizontal="center"/>
    </xf>
    <xf numFmtId="0" fontId="6" fillId="0" borderId="0" xfId="0" applyFont="1" applyFill="1" applyBorder="1" applyAlignment="1">
      <alignment horizontal="left" wrapText="1"/>
    </xf>
    <xf numFmtId="0" fontId="6" fillId="0" borderId="0" xfId="0" applyFont="1" applyAlignment="1">
      <alignment vertical="center"/>
    </xf>
    <xf numFmtId="0" fontId="6" fillId="0" borderId="3" xfId="0" applyFont="1" applyBorder="1" applyAlignment="1">
      <alignment horizontal="center" vertical="center"/>
    </xf>
    <xf numFmtId="0" fontId="6" fillId="0" borderId="0" xfId="0" applyFont="1"/>
    <xf numFmtId="0" fontId="6" fillId="0" borderId="0" xfId="0" applyFont="1" applyBorder="1"/>
    <xf numFmtId="0" fontId="6" fillId="0" borderId="0" xfId="0" applyFont="1" applyBorder="1" applyAlignment="1">
      <alignment horizontal="center"/>
    </xf>
    <xf numFmtId="0" fontId="6" fillId="0" borderId="0" xfId="0" applyFont="1" applyFill="1" applyBorder="1" applyAlignment="1">
      <alignment horizontal="left"/>
    </xf>
    <xf numFmtId="49" fontId="5" fillId="2" borderId="9" xfId="0" applyNumberFormat="1" applyFont="1" applyFill="1" applyBorder="1" applyAlignment="1">
      <alignment horizontal="center"/>
    </xf>
    <xf numFmtId="49" fontId="5" fillId="2" borderId="0" xfId="0" applyNumberFormat="1" applyFont="1" applyFill="1" applyBorder="1" applyAlignment="1">
      <alignment horizontal="center"/>
    </xf>
    <xf numFmtId="0" fontId="5" fillId="2" borderId="0" xfId="0" applyFont="1" applyFill="1" applyBorder="1" applyAlignment="1"/>
    <xf numFmtId="49" fontId="6" fillId="2" borderId="0" xfId="0" applyNumberFormat="1" applyFont="1" applyFill="1" applyBorder="1" applyAlignment="1">
      <alignment horizontal="center"/>
    </xf>
    <xf numFmtId="0" fontId="6" fillId="2" borderId="0" xfId="0" applyFont="1" applyFill="1" applyBorder="1" applyAlignment="1">
      <alignment horizontal="center"/>
    </xf>
    <xf numFmtId="0" fontId="6" fillId="2" borderId="0" xfId="0" applyFont="1" applyFill="1" applyBorder="1" applyAlignment="1"/>
    <xf numFmtId="49" fontId="6" fillId="0" borderId="3" xfId="0" applyNumberFormat="1" applyFont="1" applyBorder="1" applyAlignment="1">
      <alignment horizontal="center" vertical="center"/>
    </xf>
    <xf numFmtId="0" fontId="5" fillId="2" borderId="3" xfId="0" applyFont="1" applyFill="1" applyBorder="1" applyAlignment="1">
      <alignment horizontal="center" vertical="center"/>
    </xf>
    <xf numFmtId="49" fontId="6" fillId="2" borderId="3" xfId="0" applyNumberFormat="1" applyFont="1" applyFill="1" applyBorder="1" applyAlignment="1">
      <alignment horizontal="center"/>
    </xf>
    <xf numFmtId="0" fontId="6" fillId="2" borderId="3" xfId="0" applyFont="1" applyFill="1" applyBorder="1" applyAlignment="1">
      <alignment horizontal="left" wrapText="1"/>
    </xf>
    <xf numFmtId="0" fontId="6" fillId="2" borderId="3" xfId="0" applyFont="1" applyFill="1" applyBorder="1" applyAlignment="1">
      <alignment horizontal="center"/>
    </xf>
    <xf numFmtId="0" fontId="6" fillId="2" borderId="0" xfId="0" applyFont="1" applyFill="1" applyBorder="1" applyAlignment="1">
      <alignment vertical="center"/>
    </xf>
    <xf numFmtId="0" fontId="6" fillId="2" borderId="0" xfId="0" applyFont="1" applyFill="1" applyBorder="1"/>
    <xf numFmtId="0" fontId="6" fillId="2" borderId="3" xfId="0" applyFont="1" applyFill="1" applyBorder="1"/>
    <xf numFmtId="0" fontId="5" fillId="2" borderId="0" xfId="0" applyFont="1" applyFill="1" applyBorder="1" applyAlignment="1">
      <alignment vertical="center"/>
    </xf>
    <xf numFmtId="0" fontId="5" fillId="2" borderId="0" xfId="0" applyFont="1" applyFill="1" applyBorder="1" applyAlignment="1">
      <alignment horizontal="left"/>
    </xf>
    <xf numFmtId="0" fontId="5" fillId="2" borderId="0" xfId="0" applyFont="1" applyFill="1" applyBorder="1"/>
    <xf numFmtId="165" fontId="6" fillId="2" borderId="0" xfId="0" applyNumberFormat="1" applyFont="1" applyFill="1" applyBorder="1" applyAlignment="1">
      <alignment horizontal="center"/>
    </xf>
    <xf numFmtId="165" fontId="6" fillId="2" borderId="0" xfId="0" applyNumberFormat="1" applyFont="1" applyFill="1" applyBorder="1"/>
    <xf numFmtId="164" fontId="6" fillId="2" borderId="0" xfId="0" applyNumberFormat="1" applyFont="1" applyFill="1" applyBorder="1" applyAlignment="1">
      <alignment horizontal="center"/>
    </xf>
    <xf numFmtId="165" fontId="5" fillId="2" borderId="0" xfId="0" applyNumberFormat="1" applyFont="1" applyFill="1" applyBorder="1" applyAlignment="1">
      <alignment horizontal="center"/>
    </xf>
    <xf numFmtId="0" fontId="6" fillId="2" borderId="0" xfId="0" applyFont="1" applyFill="1" applyBorder="1" applyAlignment="1">
      <alignment horizontal="left"/>
    </xf>
    <xf numFmtId="39" fontId="6" fillId="2" borderId="0" xfId="0" applyNumberFormat="1" applyFont="1" applyFill="1" applyBorder="1" applyAlignment="1">
      <alignment horizontal="center"/>
    </xf>
    <xf numFmtId="4" fontId="6" fillId="2" borderId="0" xfId="0" applyNumberFormat="1" applyFont="1" applyFill="1" applyBorder="1" applyAlignment="1"/>
    <xf numFmtId="167" fontId="6" fillId="2" borderId="0" xfId="0" applyNumberFormat="1" applyFont="1" applyFill="1"/>
    <xf numFmtId="166" fontId="6" fillId="2" borderId="3" xfId="0" applyNumberFormat="1" applyFont="1" applyFill="1" applyBorder="1" applyAlignment="1">
      <alignment horizontal="center"/>
    </xf>
    <xf numFmtId="0" fontId="6" fillId="2" borderId="0" xfId="0" applyFont="1" applyFill="1" applyAlignment="1"/>
    <xf numFmtId="0" fontId="3" fillId="2" borderId="0" xfId="0" applyFont="1" applyFill="1"/>
    <xf numFmtId="0" fontId="5" fillId="2" borderId="2" xfId="0" applyFont="1" applyFill="1" applyBorder="1" applyAlignment="1">
      <alignment horizontal="center" vertical="center"/>
    </xf>
    <xf numFmtId="0" fontId="5" fillId="2" borderId="8" xfId="0" applyFont="1" applyFill="1" applyBorder="1" applyAlignment="1" applyProtection="1">
      <alignment horizontal="center" vertical="center"/>
    </xf>
    <xf numFmtId="0" fontId="5" fillId="2" borderId="1" xfId="0" applyFont="1" applyFill="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167" fontId="5" fillId="0" borderId="13" xfId="0" applyNumberFormat="1" applyFont="1" applyBorder="1" applyAlignment="1">
      <alignment horizontal="center" vertical="center" wrapText="1"/>
    </xf>
    <xf numFmtId="0" fontId="5" fillId="2" borderId="10" xfId="0" applyFont="1" applyFill="1" applyBorder="1" applyAlignment="1">
      <alignment vertical="center"/>
    </xf>
    <xf numFmtId="0" fontId="5" fillId="0" borderId="3" xfId="0" applyFont="1" applyBorder="1" applyAlignment="1">
      <alignment horizontal="center" vertical="center" wrapText="1"/>
    </xf>
    <xf numFmtId="4" fontId="6" fillId="0" borderId="1" xfId="0" applyNumberFormat="1" applyFont="1" applyBorder="1" applyAlignment="1"/>
    <xf numFmtId="4" fontId="6" fillId="0" borderId="2" xfId="0" applyNumberFormat="1" applyFont="1" applyBorder="1" applyAlignment="1"/>
    <xf numFmtId="0" fontId="6" fillId="0" borderId="7" xfId="0" applyFont="1" applyBorder="1" applyAlignment="1">
      <alignment horizontal="center" vertical="center"/>
    </xf>
    <xf numFmtId="0" fontId="6" fillId="0" borderId="13" xfId="0" applyFont="1" applyBorder="1" applyAlignment="1">
      <alignment horizontal="center" vertical="center"/>
    </xf>
    <xf numFmtId="0" fontId="14" fillId="0" borderId="3" xfId="2" applyFont="1" applyFill="1" applyBorder="1" applyAlignment="1">
      <alignment horizontal="right"/>
    </xf>
    <xf numFmtId="0" fontId="14" fillId="0" borderId="3" xfId="2" applyFont="1" applyFill="1" applyBorder="1" applyAlignment="1">
      <alignment horizontal="center"/>
    </xf>
    <xf numFmtId="0" fontId="6" fillId="0" borderId="0" xfId="2" applyFont="1" applyFill="1" applyBorder="1"/>
    <xf numFmtId="0" fontId="6" fillId="0" borderId="0" xfId="2" applyFont="1" applyFill="1" applyBorder="1" applyAlignment="1">
      <alignment horizontal="center" vertical="center"/>
    </xf>
    <xf numFmtId="0" fontId="15" fillId="0" borderId="0" xfId="2" applyFont="1" applyFill="1" applyBorder="1" applyAlignment="1">
      <alignment wrapText="1"/>
    </xf>
    <xf numFmtId="2" fontId="15" fillId="0" borderId="0" xfId="2" applyNumberFormat="1" applyFont="1" applyFill="1" applyBorder="1" applyAlignment="1">
      <alignment wrapText="1"/>
    </xf>
    <xf numFmtId="168" fontId="15" fillId="0" borderId="0" xfId="2" applyNumberFormat="1" applyFont="1" applyFill="1" applyBorder="1" applyAlignment="1">
      <alignment wrapText="1"/>
    </xf>
    <xf numFmtId="2" fontId="15" fillId="0" borderId="0" xfId="2" applyNumberFormat="1" applyFont="1" applyFill="1" applyBorder="1" applyAlignment="1">
      <alignment horizontal="center" vertical="center" wrapText="1"/>
    </xf>
    <xf numFmtId="0" fontId="5" fillId="0" borderId="0" xfId="2" applyFont="1" applyFill="1" applyBorder="1"/>
    <xf numFmtId="0" fontId="13" fillId="0" borderId="3" xfId="2" applyFont="1" applyFill="1" applyBorder="1" applyAlignment="1">
      <alignment horizontal="center" wrapText="1"/>
    </xf>
    <xf numFmtId="0" fontId="13" fillId="0" borderId="3" xfId="2" applyFont="1" applyFill="1" applyBorder="1" applyAlignment="1">
      <alignment horizontal="center" vertical="center" wrapText="1"/>
    </xf>
    <xf numFmtId="168" fontId="13" fillId="0" borderId="3" xfId="2" applyNumberFormat="1" applyFont="1" applyFill="1" applyBorder="1" applyAlignment="1">
      <alignment horizontal="center" vertical="center" wrapText="1"/>
    </xf>
    <xf numFmtId="0" fontId="13" fillId="0" borderId="3" xfId="2" applyFont="1" applyFill="1" applyBorder="1"/>
    <xf numFmtId="166" fontId="15" fillId="0" borderId="3" xfId="2" applyNumberFormat="1" applyFont="1" applyFill="1" applyBorder="1" applyAlignment="1">
      <alignment horizontal="centerContinuous"/>
    </xf>
    <xf numFmtId="0" fontId="6" fillId="0" borderId="3" xfId="2" applyFont="1" applyFill="1" applyBorder="1" applyAlignment="1">
      <alignment horizontal="center" vertical="center"/>
    </xf>
    <xf numFmtId="0" fontId="15" fillId="0" borderId="3" xfId="2" applyFont="1" applyFill="1" applyBorder="1" applyAlignment="1">
      <alignment horizontal="center"/>
    </xf>
    <xf numFmtId="166" fontId="6" fillId="0" borderId="3" xfId="2" applyNumberFormat="1" applyFont="1" applyFill="1" applyBorder="1" applyAlignment="1">
      <alignment horizontal="center"/>
    </xf>
    <xf numFmtId="0" fontId="15" fillId="0" borderId="3" xfId="2" applyFont="1" applyFill="1" applyBorder="1" applyAlignment="1">
      <alignment horizontal="center" vertical="center"/>
    </xf>
    <xf numFmtId="0" fontId="6" fillId="0" borderId="0" xfId="2" applyFont="1" applyFill="1"/>
    <xf numFmtId="0" fontId="6" fillId="0" borderId="0" xfId="2" applyFont="1" applyFill="1" applyAlignment="1">
      <alignment horizontal="center" vertical="center"/>
    </xf>
    <xf numFmtId="0" fontId="6" fillId="2" borderId="0" xfId="0" applyFont="1" applyFill="1"/>
    <xf numFmtId="167" fontId="6" fillId="2" borderId="3" xfId="1" applyNumberFormat="1" applyFont="1" applyFill="1" applyBorder="1" applyAlignment="1">
      <alignment horizontal="center" vertical="center"/>
    </xf>
    <xf numFmtId="167" fontId="6" fillId="0" borderId="0" xfId="1" applyNumberFormat="1" applyFont="1" applyBorder="1" applyAlignment="1">
      <alignment horizontal="center" vertical="center"/>
    </xf>
    <xf numFmtId="167" fontId="6" fillId="0" borderId="0" xfId="0" applyNumberFormat="1" applyFont="1" applyAlignment="1">
      <alignment horizontal="center"/>
    </xf>
    <xf numFmtId="167" fontId="6" fillId="2" borderId="3" xfId="0" applyNumberFormat="1" applyFont="1" applyFill="1" applyBorder="1" applyAlignment="1">
      <alignment horizontal="center"/>
    </xf>
    <xf numFmtId="167" fontId="6" fillId="2" borderId="0" xfId="1" applyNumberFormat="1" applyFont="1" applyFill="1" applyBorder="1" applyAlignment="1">
      <alignment horizontal="center" vertical="center"/>
    </xf>
    <xf numFmtId="167" fontId="6" fillId="2" borderId="0" xfId="0" applyNumberFormat="1" applyFont="1" applyFill="1" applyBorder="1" applyAlignment="1">
      <alignment horizontal="center" vertical="center"/>
    </xf>
    <xf numFmtId="167" fontId="6" fillId="2" borderId="13" xfId="1" applyNumberFormat="1" applyFont="1" applyFill="1" applyBorder="1" applyAlignment="1">
      <alignment horizontal="center" vertical="center"/>
    </xf>
    <xf numFmtId="167" fontId="5" fillId="2" borderId="0" xfId="1" applyNumberFormat="1" applyFont="1" applyFill="1" applyBorder="1" applyAlignment="1">
      <alignment horizontal="center" vertical="center"/>
    </xf>
    <xf numFmtId="167" fontId="6" fillId="2" borderId="3" xfId="0" applyNumberFormat="1" applyFont="1" applyFill="1" applyBorder="1" applyAlignment="1">
      <alignment horizontal="center" vertical="center"/>
    </xf>
    <xf numFmtId="167" fontId="6" fillId="0" borderId="0" xfId="0" applyNumberFormat="1" applyFont="1" applyBorder="1" applyAlignment="1">
      <alignment horizontal="center" vertical="center"/>
    </xf>
    <xf numFmtId="49" fontId="6" fillId="2" borderId="3" xfId="0" applyNumberFormat="1" applyFont="1" applyFill="1" applyBorder="1" applyAlignment="1">
      <alignment horizontal="center" vertical="center"/>
    </xf>
    <xf numFmtId="167" fontId="5" fillId="2" borderId="3" xfId="0" applyNumberFormat="1" applyFont="1" applyFill="1" applyBorder="1" applyAlignment="1">
      <alignment horizontal="center" vertical="center"/>
    </xf>
    <xf numFmtId="167" fontId="6" fillId="2" borderId="0" xfId="0" applyNumberFormat="1" applyFont="1" applyFill="1" applyBorder="1" applyAlignment="1">
      <alignment horizontal="center"/>
    </xf>
    <xf numFmtId="167" fontId="5" fillId="2" borderId="10" xfId="1" applyNumberFormat="1" applyFont="1" applyFill="1" applyBorder="1" applyAlignment="1">
      <alignment horizontal="center"/>
    </xf>
    <xf numFmtId="167" fontId="6" fillId="0" borderId="11" xfId="1" applyNumberFormat="1" applyFont="1" applyFill="1" applyBorder="1" applyAlignment="1">
      <alignment horizontal="center" vertical="center"/>
    </xf>
    <xf numFmtId="167" fontId="6" fillId="0" borderId="3" xfId="1" applyNumberFormat="1" applyFont="1" applyFill="1" applyBorder="1" applyAlignment="1">
      <alignment horizontal="center" vertical="center"/>
    </xf>
    <xf numFmtId="167" fontId="6" fillId="0" borderId="12" xfId="1" applyNumberFormat="1" applyFont="1" applyFill="1" applyBorder="1" applyAlignment="1">
      <alignment horizontal="center" vertical="center"/>
    </xf>
    <xf numFmtId="167" fontId="6" fillId="0" borderId="3" xfId="1" applyNumberFormat="1" applyFont="1" applyBorder="1" applyAlignment="1">
      <alignment horizontal="center" vertical="center"/>
    </xf>
    <xf numFmtId="167" fontId="6" fillId="0" borderId="11" xfId="1" applyNumberFormat="1" applyFont="1" applyBorder="1" applyAlignment="1">
      <alignment horizontal="center" vertical="center"/>
    </xf>
    <xf numFmtId="167" fontId="6" fillId="0" borderId="0" xfId="1" applyNumberFormat="1" applyFont="1"/>
    <xf numFmtId="167" fontId="5" fillId="2" borderId="3" xfId="0" applyNumberFormat="1" applyFont="1" applyFill="1" applyBorder="1" applyAlignment="1">
      <alignment horizontal="center" vertical="center" wrapText="1"/>
    </xf>
    <xf numFmtId="167" fontId="6" fillId="2" borderId="3" xfId="0" applyNumberFormat="1" applyFont="1" applyFill="1" applyBorder="1" applyAlignment="1">
      <alignment horizontal="right" vertical="center"/>
    </xf>
    <xf numFmtId="167" fontId="6" fillId="2" borderId="0" xfId="0" applyNumberFormat="1" applyFont="1" applyFill="1" applyBorder="1"/>
    <xf numFmtId="167" fontId="5" fillId="0" borderId="11" xfId="0" applyNumberFormat="1" applyFont="1" applyBorder="1" applyAlignment="1">
      <alignment horizontal="center" vertical="center" wrapText="1"/>
    </xf>
    <xf numFmtId="167" fontId="5" fillId="2" borderId="14" xfId="0" applyNumberFormat="1" applyFont="1" applyFill="1" applyBorder="1" applyAlignment="1">
      <alignment horizontal="center" vertical="center"/>
    </xf>
    <xf numFmtId="167" fontId="6" fillId="2" borderId="3" xfId="0" applyNumberFormat="1" applyFont="1" applyFill="1" applyBorder="1"/>
    <xf numFmtId="167" fontId="6" fillId="2" borderId="0" xfId="0" applyNumberFormat="1" applyFont="1" applyFill="1" applyAlignment="1"/>
    <xf numFmtId="167" fontId="3" fillId="2" borderId="0" xfId="0" applyNumberFormat="1" applyFont="1" applyFill="1"/>
    <xf numFmtId="0" fontId="5" fillId="2" borderId="0" xfId="0" applyFont="1" applyFill="1" applyAlignment="1">
      <alignment horizontal="center"/>
    </xf>
    <xf numFmtId="49" fontId="6" fillId="0" borderId="0" xfId="0" applyNumberFormat="1" applyFont="1" applyAlignment="1">
      <alignment horizontal="center" wrapText="1"/>
    </xf>
    <xf numFmtId="49" fontId="5" fillId="2" borderId="3" xfId="0" applyNumberFormat="1" applyFont="1" applyFill="1" applyBorder="1" applyAlignment="1">
      <alignment horizontal="center" vertical="center" wrapText="1"/>
    </xf>
    <xf numFmtId="49" fontId="5" fillId="2" borderId="3" xfId="0" applyNumberFormat="1" applyFont="1" applyFill="1" applyBorder="1" applyAlignment="1">
      <alignment horizontal="center" wrapText="1"/>
    </xf>
    <xf numFmtId="49" fontId="12" fillId="0" borderId="0" xfId="0" applyNumberFormat="1" applyFont="1" applyAlignment="1">
      <alignment horizontal="center" vertical="justify" wrapText="1"/>
    </xf>
    <xf numFmtId="0" fontId="6" fillId="0" borderId="0" xfId="0" applyFont="1" applyFill="1" applyBorder="1" applyAlignment="1">
      <alignment horizontal="center" vertical="center" wrapText="1"/>
    </xf>
    <xf numFmtId="0" fontId="5" fillId="2" borderId="7" xfId="0" applyFont="1" applyFill="1" applyBorder="1" applyAlignment="1" applyProtection="1">
      <alignment horizontal="center" vertical="center"/>
    </xf>
    <xf numFmtId="167" fontId="5" fillId="2" borderId="13" xfId="0" applyNumberFormat="1" applyFont="1" applyFill="1" applyBorder="1" applyAlignment="1" applyProtection="1">
      <alignment horizontal="center" vertical="center"/>
    </xf>
    <xf numFmtId="167" fontId="6" fillId="2" borderId="10" xfId="0" applyNumberFormat="1" applyFont="1" applyFill="1" applyBorder="1" applyAlignment="1">
      <alignment vertical="center"/>
    </xf>
    <xf numFmtId="167" fontId="6" fillId="2" borderId="10" xfId="0" applyNumberFormat="1" applyFont="1" applyFill="1" applyBorder="1" applyAlignment="1">
      <alignment horizontal="center" vertical="center"/>
    </xf>
    <xf numFmtId="0" fontId="6" fillId="2" borderId="9" xfId="0" applyFont="1" applyFill="1" applyBorder="1" applyAlignment="1">
      <alignment vertical="center"/>
    </xf>
    <xf numFmtId="167" fontId="6" fillId="2" borderId="10" xfId="0" applyNumberFormat="1" applyFont="1" applyFill="1" applyBorder="1"/>
    <xf numFmtId="167" fontId="6" fillId="2" borderId="10" xfId="0" applyNumberFormat="1" applyFont="1" applyFill="1" applyBorder="1" applyAlignment="1">
      <alignment horizontal="center"/>
    </xf>
    <xf numFmtId="49" fontId="6" fillId="2" borderId="9" xfId="0" applyNumberFormat="1" applyFont="1" applyFill="1" applyBorder="1" applyAlignment="1">
      <alignment horizontal="center"/>
    </xf>
    <xf numFmtId="167" fontId="6" fillId="2" borderId="10" xfId="1" applyNumberFormat="1" applyFont="1" applyFill="1" applyBorder="1"/>
    <xf numFmtId="0" fontId="6" fillId="0" borderId="9" xfId="0" applyFont="1" applyBorder="1" applyAlignment="1">
      <alignment horizontal="left"/>
    </xf>
    <xf numFmtId="167" fontId="6" fillId="0" borderId="10" xfId="1" applyNumberFormat="1" applyFont="1" applyBorder="1"/>
    <xf numFmtId="49" fontId="6" fillId="0" borderId="1" xfId="0" applyNumberFormat="1" applyFont="1" applyBorder="1" applyAlignment="1">
      <alignment horizontal="left"/>
    </xf>
    <xf numFmtId="49" fontId="6" fillId="0" borderId="2" xfId="0" applyNumberFormat="1" applyFont="1" applyBorder="1" applyAlignment="1">
      <alignment horizontal="center"/>
    </xf>
    <xf numFmtId="0" fontId="6" fillId="0" borderId="2" xfId="0" applyFont="1" applyBorder="1" applyAlignment="1">
      <alignment horizontal="center"/>
    </xf>
    <xf numFmtId="167" fontId="6" fillId="0" borderId="14" xfId="1" applyNumberFormat="1" applyFont="1" applyBorder="1"/>
    <xf numFmtId="0" fontId="6" fillId="2" borderId="4" xfId="0" applyFont="1" applyFill="1" applyBorder="1"/>
    <xf numFmtId="39" fontId="6" fillId="2" borderId="9" xfId="0" applyNumberFormat="1" applyFont="1" applyFill="1" applyBorder="1" applyAlignment="1">
      <alignment horizontal="center"/>
    </xf>
    <xf numFmtId="0" fontId="6" fillId="2" borderId="10" xfId="0" applyFont="1" applyFill="1" applyBorder="1" applyAlignment="1">
      <alignment horizontal="center"/>
    </xf>
    <xf numFmtId="0" fontId="5" fillId="2" borderId="9" xfId="0" applyFont="1" applyFill="1" applyBorder="1" applyAlignment="1">
      <alignment vertical="center"/>
    </xf>
    <xf numFmtId="167" fontId="6" fillId="2" borderId="3" xfId="0" applyNumberFormat="1" applyFont="1" applyFill="1" applyBorder="1" applyAlignment="1">
      <alignment vertical="center"/>
    </xf>
    <xf numFmtId="0" fontId="6" fillId="2" borderId="3" xfId="0" applyFont="1" applyFill="1" applyBorder="1" applyAlignment="1">
      <alignment horizontal="center" vertical="center" wrapText="1"/>
    </xf>
    <xf numFmtId="167" fontId="6" fillId="2" borderId="15" xfId="0" applyNumberFormat="1" applyFont="1" applyFill="1" applyBorder="1" applyAlignment="1">
      <alignment horizontal="center" vertical="center"/>
    </xf>
    <xf numFmtId="0" fontId="6" fillId="2" borderId="3" xfId="0" applyFont="1" applyFill="1" applyBorder="1" applyAlignment="1">
      <alignment horizontal="justify" vertical="center" wrapText="1"/>
    </xf>
    <xf numFmtId="167" fontId="6" fillId="2" borderId="11" xfId="0" applyNumberFormat="1" applyFont="1" applyFill="1" applyBorder="1" applyAlignment="1">
      <alignment horizontal="center" vertical="center" wrapText="1"/>
    </xf>
    <xf numFmtId="0" fontId="6" fillId="2" borderId="10" xfId="0" applyFont="1" applyFill="1" applyBorder="1" applyAlignment="1">
      <alignment horizontal="center" vertical="center"/>
    </xf>
    <xf numFmtId="167" fontId="5" fillId="0" borderId="3" xfId="0" applyNumberFormat="1" applyFont="1" applyBorder="1" applyAlignment="1">
      <alignment horizontal="center" vertical="center" wrapText="1"/>
    </xf>
    <xf numFmtId="167" fontId="6" fillId="2" borderId="3" xfId="1" applyNumberFormat="1" applyFont="1" applyFill="1" applyBorder="1" applyAlignment="1">
      <alignment vertical="center"/>
    </xf>
    <xf numFmtId="0" fontId="6" fillId="2" borderId="0" xfId="0" applyFont="1" applyFill="1" applyBorder="1" applyAlignment="1">
      <alignment horizontal="center"/>
    </xf>
    <xf numFmtId="0" fontId="6" fillId="2" borderId="3" xfId="0" applyFont="1" applyFill="1" applyBorder="1" applyAlignment="1">
      <alignment horizontal="center" vertical="center"/>
    </xf>
    <xf numFmtId="0" fontId="4" fillId="0" borderId="0" xfId="0" applyFont="1" applyBorder="1"/>
    <xf numFmtId="166" fontId="6" fillId="2" borderId="0" xfId="0" applyNumberFormat="1" applyFont="1" applyFill="1" applyBorder="1" applyAlignment="1">
      <alignment horizontal="center"/>
    </xf>
    <xf numFmtId="0" fontId="0" fillId="0" borderId="0" xfId="0" applyBorder="1"/>
    <xf numFmtId="0" fontId="6" fillId="2" borderId="0" xfId="0" applyFont="1" applyFill="1" applyBorder="1"/>
    <xf numFmtId="0" fontId="5" fillId="2" borderId="13" xfId="0" applyFont="1" applyFill="1" applyBorder="1" applyAlignment="1">
      <alignment horizontal="center" vertical="center"/>
    </xf>
    <xf numFmtId="49" fontId="6" fillId="0" borderId="11"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2" xfId="0" applyNumberFormat="1" applyFont="1" applyBorder="1" applyAlignment="1">
      <alignment horizontal="center" vertical="center"/>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0" borderId="0" xfId="0" applyFont="1" applyBorder="1" applyAlignment="1">
      <alignment horizontal="center" vertical="center" wrapText="1"/>
    </xf>
    <xf numFmtId="0" fontId="5" fillId="2" borderId="3" xfId="0" applyFont="1" applyFill="1" applyBorder="1" applyAlignment="1">
      <alignment horizontal="center"/>
    </xf>
    <xf numFmtId="0" fontId="5" fillId="2" borderId="3" xfId="0" applyFont="1" applyFill="1" applyBorder="1" applyAlignment="1">
      <alignment horizontal="center" vertical="center"/>
    </xf>
    <xf numFmtId="0" fontId="6" fillId="2" borderId="0" xfId="0" applyFont="1" applyFill="1" applyBorder="1" applyAlignment="1">
      <alignment horizontal="center"/>
    </xf>
    <xf numFmtId="49" fontId="6" fillId="2" borderId="3" xfId="0" applyNumberFormat="1" applyFont="1" applyFill="1" applyBorder="1" applyAlignment="1">
      <alignment horizontal="left" wrapText="1"/>
    </xf>
    <xf numFmtId="0" fontId="6" fillId="2" borderId="3" xfId="0" applyFont="1" applyFill="1" applyBorder="1" applyAlignment="1">
      <alignment horizontal="left" vertical="center" wrapText="1"/>
    </xf>
    <xf numFmtId="0" fontId="6" fillId="2" borderId="3" xfId="0" applyFont="1" applyFill="1" applyBorder="1" applyAlignment="1">
      <alignment horizontal="left"/>
    </xf>
    <xf numFmtId="167" fontId="5" fillId="2" borderId="3" xfId="0" applyNumberFormat="1" applyFont="1" applyFill="1" applyBorder="1" applyAlignment="1">
      <alignment horizontal="center"/>
    </xf>
    <xf numFmtId="0" fontId="6" fillId="2" borderId="0" xfId="0" applyFont="1" applyFill="1" applyBorder="1" applyAlignment="1">
      <alignment horizontal="left" vertical="center"/>
    </xf>
    <xf numFmtId="0" fontId="6" fillId="2" borderId="3" xfId="0" applyFont="1" applyFill="1" applyBorder="1" applyAlignment="1"/>
    <xf numFmtId="49" fontId="6" fillId="0" borderId="3"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6" fillId="0" borderId="3" xfId="0" applyFont="1" applyBorder="1" applyAlignment="1">
      <alignment vertical="center"/>
    </xf>
    <xf numFmtId="0" fontId="6" fillId="0" borderId="0" xfId="0" applyFont="1" applyFill="1" applyAlignment="1">
      <alignment vertical="center"/>
    </xf>
    <xf numFmtId="0" fontId="6" fillId="0" borderId="3" xfId="0" applyFont="1" applyFill="1" applyBorder="1" applyAlignment="1">
      <alignment vertical="center"/>
    </xf>
    <xf numFmtId="0" fontId="6" fillId="0" borderId="11" xfId="0" applyFont="1" applyBorder="1" applyAlignment="1">
      <alignment horizontal="center" vertical="center"/>
    </xf>
    <xf numFmtId="0" fontId="6" fillId="0" borderId="11" xfId="0" applyFont="1" applyBorder="1" applyAlignment="1">
      <alignment vertical="center"/>
    </xf>
    <xf numFmtId="0" fontId="6" fillId="0" borderId="0" xfId="0" applyFont="1" applyAlignment="1">
      <alignment horizontal="right" vertical="center"/>
    </xf>
    <xf numFmtId="0" fontId="6" fillId="0" borderId="5" xfId="0" applyFont="1" applyBorder="1" applyAlignment="1">
      <alignment vertical="center"/>
    </xf>
    <xf numFmtId="0" fontId="6" fillId="0" borderId="12" xfId="0" applyFont="1" applyBorder="1" applyAlignment="1">
      <alignment horizontal="center" vertical="center"/>
    </xf>
    <xf numFmtId="0" fontId="6" fillId="0" borderId="2" xfId="0" applyFont="1" applyBorder="1" applyAlignment="1">
      <alignment vertical="center"/>
    </xf>
    <xf numFmtId="0" fontId="6" fillId="0" borderId="12" xfId="0" applyFont="1" applyBorder="1" applyAlignment="1">
      <alignment vertical="center"/>
    </xf>
    <xf numFmtId="0" fontId="6" fillId="0" borderId="5" xfId="0" applyFont="1" applyBorder="1" applyAlignment="1">
      <alignment horizontal="center" vertical="center"/>
    </xf>
    <xf numFmtId="0" fontId="6" fillId="0" borderId="4" xfId="0" applyFont="1" applyBorder="1" applyAlignment="1">
      <alignment vertical="center"/>
    </xf>
    <xf numFmtId="0" fontId="6" fillId="0" borderId="3" xfId="0" applyFont="1" applyFill="1" applyBorder="1" applyAlignment="1">
      <alignment horizontal="left" vertical="center" wrapText="1"/>
    </xf>
    <xf numFmtId="17" fontId="6" fillId="0" borderId="3" xfId="0" applyNumberFormat="1" applyFont="1" applyBorder="1" applyAlignment="1">
      <alignment horizontal="center" vertical="center"/>
    </xf>
    <xf numFmtId="0" fontId="6" fillId="0" borderId="3" xfId="0" applyFont="1" applyFill="1" applyBorder="1" applyAlignment="1">
      <alignment horizontal="justify" vertical="center"/>
    </xf>
    <xf numFmtId="0" fontId="6" fillId="0" borderId="4" xfId="0" applyFont="1" applyFill="1" applyBorder="1"/>
    <xf numFmtId="0" fontId="6" fillId="0" borderId="5" xfId="0" applyFont="1" applyFill="1" applyBorder="1"/>
    <xf numFmtId="0" fontId="6" fillId="0" borderId="6" xfId="0" applyFont="1" applyFill="1" applyBorder="1"/>
    <xf numFmtId="0" fontId="6" fillId="0" borderId="0" xfId="0" applyFont="1" applyFill="1" applyBorder="1" applyAlignment="1">
      <alignment vertical="center"/>
    </xf>
    <xf numFmtId="0" fontId="6" fillId="0" borderId="4" xfId="0" applyFont="1" applyBorder="1"/>
    <xf numFmtId="0" fontId="6" fillId="0" borderId="5" xfId="0" applyFont="1" applyBorder="1"/>
    <xf numFmtId="0" fontId="6" fillId="0" borderId="6" xfId="0" applyFont="1" applyBorder="1"/>
    <xf numFmtId="165" fontId="6" fillId="2" borderId="8" xfId="0" applyNumberFormat="1" applyFont="1" applyFill="1" applyBorder="1" applyAlignment="1">
      <alignment horizontal="center"/>
    </xf>
    <xf numFmtId="0" fontId="5" fillId="2" borderId="0" xfId="0" applyFont="1" applyFill="1" applyBorder="1" applyAlignment="1">
      <alignment horizontal="center"/>
    </xf>
    <xf numFmtId="0" fontId="6" fillId="2" borderId="9" xfId="0" applyFont="1" applyFill="1" applyBorder="1"/>
    <xf numFmtId="0" fontId="6" fillId="2" borderId="0" xfId="0" applyFont="1" applyFill="1" applyBorder="1"/>
    <xf numFmtId="0" fontId="5" fillId="2" borderId="3" xfId="0" applyFont="1" applyFill="1" applyBorder="1" applyAlignment="1">
      <alignment horizontal="center" vertical="center"/>
    </xf>
    <xf numFmtId="0" fontId="6" fillId="2" borderId="3" xfId="0" applyFont="1" applyFill="1" applyBorder="1" applyAlignment="1">
      <alignment horizontal="center" vertical="center"/>
    </xf>
    <xf numFmtId="0" fontId="5" fillId="2" borderId="3" xfId="0" applyFont="1" applyFill="1" applyBorder="1" applyAlignment="1">
      <alignment horizont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3" xfId="0" applyFont="1" applyFill="1" applyBorder="1" applyAlignment="1">
      <alignment horizontal="center" vertical="center" wrapText="1"/>
    </xf>
    <xf numFmtId="0" fontId="6" fillId="2" borderId="5" xfId="0" applyFont="1" applyFill="1" applyBorder="1"/>
    <xf numFmtId="0" fontId="6" fillId="2" borderId="6" xfId="0" applyFont="1" applyFill="1" applyBorder="1"/>
    <xf numFmtId="0" fontId="6" fillId="2" borderId="9" xfId="0" applyFont="1" applyFill="1" applyBorder="1"/>
    <xf numFmtId="0" fontId="6" fillId="2" borderId="0" xfId="0" applyFont="1" applyFill="1" applyBorder="1"/>
    <xf numFmtId="0" fontId="6" fillId="2" borderId="10" xfId="0" applyFont="1" applyFill="1" applyBorder="1"/>
    <xf numFmtId="0" fontId="6" fillId="2" borderId="1" xfId="0" applyFont="1" applyFill="1" applyBorder="1"/>
    <xf numFmtId="0" fontId="6" fillId="2" borderId="2" xfId="0" applyFont="1" applyFill="1" applyBorder="1"/>
    <xf numFmtId="0" fontId="6" fillId="2" borderId="14" xfId="0" applyFont="1" applyFill="1" applyBorder="1"/>
    <xf numFmtId="0" fontId="5" fillId="0" borderId="11" xfId="0" applyFont="1" applyBorder="1" applyAlignment="1">
      <alignment horizontal="center" vertical="center" wrapText="1"/>
    </xf>
    <xf numFmtId="0" fontId="6" fillId="2" borderId="0" xfId="0" applyFont="1" applyFill="1" applyBorder="1" applyAlignment="1">
      <alignment horizontal="center"/>
    </xf>
    <xf numFmtId="0" fontId="5" fillId="2" borderId="3"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8" xfId="0" applyFont="1" applyFill="1" applyBorder="1" applyAlignment="1">
      <alignment horizontal="justify" vertical="center" wrapText="1"/>
    </xf>
    <xf numFmtId="0" fontId="6" fillId="2" borderId="9" xfId="0" applyFont="1" applyFill="1" applyBorder="1" applyAlignment="1">
      <alignment horizontal="center" vertical="center" wrapText="1"/>
    </xf>
    <xf numFmtId="0" fontId="6" fillId="0" borderId="4" xfId="0" applyFont="1" applyFill="1" applyBorder="1" applyAlignment="1">
      <alignment horizontal="center" vertical="center"/>
    </xf>
    <xf numFmtId="49" fontId="6" fillId="0" borderId="5" xfId="0" applyNumberFormat="1" applyFont="1" applyFill="1" applyBorder="1" applyAlignment="1">
      <alignment horizontal="center"/>
    </xf>
    <xf numFmtId="0" fontId="6" fillId="0" borderId="5" xfId="0" applyFont="1" applyFill="1" applyBorder="1" applyAlignment="1">
      <alignment horizontal="left" wrapText="1"/>
    </xf>
    <xf numFmtId="167" fontId="6" fillId="0" borderId="6" xfId="1" applyNumberFormat="1" applyFont="1" applyBorder="1" applyAlignment="1">
      <alignment horizontal="center" vertical="center"/>
    </xf>
    <xf numFmtId="0" fontId="5" fillId="0" borderId="9" xfId="0" applyFont="1" applyFill="1" applyBorder="1" applyAlignment="1">
      <alignment horizontal="center" vertical="top"/>
    </xf>
    <xf numFmtId="0" fontId="6" fillId="0" borderId="9" xfId="0" applyFont="1" applyFill="1" applyBorder="1" applyAlignment="1">
      <alignment horizontal="center" vertical="center"/>
    </xf>
    <xf numFmtId="167" fontId="6" fillId="0" borderId="10" xfId="0" applyNumberFormat="1" applyFont="1" applyBorder="1" applyAlignment="1">
      <alignment horizontal="center"/>
    </xf>
    <xf numFmtId="0" fontId="6" fillId="0" borderId="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5" xfId="0" applyFont="1" applyFill="1" applyBorder="1" applyAlignment="1">
      <alignment horizontal="center"/>
    </xf>
    <xf numFmtId="167" fontId="6" fillId="2" borderId="6" xfId="0" applyNumberFormat="1" applyFont="1" applyFill="1" applyBorder="1" applyAlignment="1">
      <alignment horizontal="center"/>
    </xf>
    <xf numFmtId="167" fontId="5" fillId="2" borderId="10" xfId="1"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5" fontId="6" fillId="2" borderId="3" xfId="0" applyNumberFormat="1" applyFont="1" applyFill="1" applyBorder="1" applyAlignment="1">
      <alignment horizontal="center"/>
    </xf>
    <xf numFmtId="167" fontId="6" fillId="0" borderId="3" xfId="0" applyNumberFormat="1" applyFont="1" applyBorder="1" applyAlignment="1">
      <alignment horizontal="center"/>
    </xf>
    <xf numFmtId="169" fontId="6" fillId="2" borderId="3" xfId="0" applyNumberFormat="1" applyFont="1" applyFill="1" applyBorder="1" applyAlignment="1">
      <alignment horizontal="center"/>
    </xf>
    <xf numFmtId="167" fontId="5" fillId="2" borderId="10" xfId="0" applyNumberFormat="1" applyFont="1" applyFill="1" applyBorder="1" applyAlignment="1">
      <alignment horizontal="center"/>
    </xf>
    <xf numFmtId="0" fontId="6" fillId="2" borderId="1" xfId="0" applyFont="1" applyFill="1" applyBorder="1" applyAlignment="1">
      <alignment vertical="center"/>
    </xf>
    <xf numFmtId="0" fontId="6" fillId="2" borderId="2" xfId="0" applyFont="1" applyFill="1" applyBorder="1" applyAlignment="1">
      <alignment vertical="center"/>
    </xf>
    <xf numFmtId="167" fontId="6" fillId="2" borderId="14" xfId="0" applyNumberFormat="1" applyFont="1" applyFill="1" applyBorder="1"/>
    <xf numFmtId="167" fontId="6" fillId="2" borderId="6" xfId="0" applyNumberFormat="1" applyFont="1" applyFill="1" applyBorder="1"/>
    <xf numFmtId="0" fontId="5" fillId="2" borderId="1" xfId="0" applyFont="1" applyFill="1" applyBorder="1"/>
    <xf numFmtId="0" fontId="5" fillId="2" borderId="2" xfId="0" applyFont="1" applyFill="1" applyBorder="1"/>
    <xf numFmtId="0" fontId="5" fillId="2" borderId="9" xfId="0" applyFont="1" applyFill="1" applyBorder="1" applyAlignment="1">
      <alignment horizontal="right"/>
    </xf>
    <xf numFmtId="4" fontId="6" fillId="2" borderId="9" xfId="0" applyNumberFormat="1" applyFont="1" applyFill="1" applyBorder="1" applyAlignment="1"/>
    <xf numFmtId="164" fontId="6" fillId="2" borderId="1" xfId="1" applyFont="1" applyFill="1" applyBorder="1" applyAlignment="1"/>
    <xf numFmtId="164" fontId="6" fillId="2" borderId="2" xfId="1" applyFont="1" applyFill="1" applyBorder="1" applyAlignment="1"/>
    <xf numFmtId="4" fontId="6" fillId="2" borderId="2" xfId="0" applyNumberFormat="1" applyFont="1" applyFill="1" applyBorder="1" applyAlignment="1"/>
    <xf numFmtId="0" fontId="6" fillId="2" borderId="2" xfId="0" applyFont="1" applyFill="1" applyBorder="1" applyAlignment="1"/>
    <xf numFmtId="0" fontId="6" fillId="2" borderId="9" xfId="0" applyFont="1" applyFill="1" applyBorder="1" applyAlignment="1"/>
    <xf numFmtId="167" fontId="6" fillId="2" borderId="10" xfId="0" applyNumberFormat="1" applyFont="1" applyFill="1" applyBorder="1" applyAlignment="1"/>
    <xf numFmtId="0" fontId="6" fillId="2" borderId="4" xfId="0" applyFont="1" applyFill="1" applyBorder="1" applyAlignment="1">
      <alignment horizontal="center" wrapText="1"/>
    </xf>
    <xf numFmtId="0" fontId="6" fillId="2" borderId="5" xfId="0" applyFont="1" applyFill="1" applyBorder="1" applyAlignment="1"/>
    <xf numFmtId="0" fontId="6" fillId="2" borderId="9" xfId="0" applyFont="1" applyFill="1" applyBorder="1" applyAlignment="1">
      <alignment horizontal="center" wrapText="1"/>
    </xf>
    <xf numFmtId="0" fontId="6" fillId="0" borderId="9" xfId="2" applyFont="1" applyFill="1" applyBorder="1" applyAlignment="1">
      <alignment vertical="center"/>
    </xf>
    <xf numFmtId="0" fontId="5" fillId="0" borderId="0" xfId="2" applyFont="1" applyFill="1" applyBorder="1" applyAlignment="1">
      <alignment horizontal="center" vertical="center"/>
    </xf>
    <xf numFmtId="0" fontId="6" fillId="0" borderId="0" xfId="2" applyFont="1" applyFill="1" applyBorder="1" applyAlignment="1">
      <alignment vertical="center"/>
    </xf>
    <xf numFmtId="167" fontId="6" fillId="0" borderId="10" xfId="2" applyNumberFormat="1" applyFont="1" applyFill="1" applyBorder="1" applyAlignment="1">
      <alignment vertical="center"/>
    </xf>
    <xf numFmtId="0" fontId="6" fillId="2" borderId="1" xfId="0" applyFont="1" applyFill="1" applyBorder="1" applyAlignment="1"/>
    <xf numFmtId="167" fontId="6" fillId="2" borderId="14" xfId="0" applyNumberFormat="1" applyFont="1" applyFill="1" applyBorder="1" applyAlignment="1"/>
    <xf numFmtId="0" fontId="5" fillId="2" borderId="4" xfId="0" applyFont="1" applyFill="1" applyBorder="1"/>
    <xf numFmtId="0" fontId="5" fillId="2" borderId="5" xfId="0" applyFont="1" applyFill="1" applyBorder="1"/>
    <xf numFmtId="167" fontId="5" fillId="2" borderId="6" xfId="0" applyNumberFormat="1" applyFont="1" applyFill="1" applyBorder="1"/>
    <xf numFmtId="0" fontId="6" fillId="0" borderId="9" xfId="0" applyFont="1" applyBorder="1" applyAlignment="1"/>
    <xf numFmtId="167" fontId="6" fillId="0" borderId="10" xfId="0" applyNumberFormat="1" applyFont="1" applyBorder="1" applyAlignment="1">
      <alignment horizontal="left"/>
    </xf>
    <xf numFmtId="167" fontId="5" fillId="2" borderId="10" xfId="0" applyNumberFormat="1" applyFont="1" applyFill="1" applyBorder="1"/>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3" xfId="0" applyFont="1" applyFill="1" applyBorder="1" applyAlignment="1">
      <alignment horizontal="center"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6" fillId="2" borderId="13" xfId="0" applyFont="1" applyFill="1" applyBorder="1" applyAlignment="1">
      <alignment horizontal="left" vertical="center"/>
    </xf>
    <xf numFmtId="0" fontId="5" fillId="2" borderId="3" xfId="0" applyFont="1" applyFill="1" applyBorder="1" applyAlignment="1" applyProtection="1">
      <alignment horizontal="center" vertical="center"/>
    </xf>
    <xf numFmtId="49" fontId="6" fillId="2" borderId="1" xfId="0" applyNumberFormat="1" applyFont="1" applyFill="1" applyBorder="1" applyAlignment="1">
      <alignment horizontal="justify" vertical="center" wrapText="1"/>
    </xf>
    <xf numFmtId="49" fontId="6" fillId="2" borderId="2" xfId="0" applyNumberFormat="1" applyFont="1" applyFill="1" applyBorder="1" applyAlignment="1">
      <alignment horizontal="justify" vertical="center" wrapText="1"/>
    </xf>
    <xf numFmtId="49" fontId="6" fillId="2" borderId="14" xfId="0" applyNumberFormat="1" applyFont="1" applyFill="1" applyBorder="1" applyAlignment="1">
      <alignment horizontal="justify" vertical="center" wrapText="1"/>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13" xfId="0" applyFont="1" applyFill="1" applyBorder="1" applyAlignment="1">
      <alignment vertical="center"/>
    </xf>
    <xf numFmtId="49" fontId="6" fillId="2" borderId="9" xfId="0" applyNumberFormat="1" applyFont="1" applyFill="1" applyBorder="1" applyAlignment="1">
      <alignment horizontal="justify" vertical="center" wrapText="1"/>
    </xf>
    <xf numFmtId="49" fontId="6" fillId="2" borderId="0" xfId="0" applyNumberFormat="1" applyFont="1" applyFill="1" applyBorder="1" applyAlignment="1">
      <alignment horizontal="justify" vertical="center" wrapText="1"/>
    </xf>
    <xf numFmtId="49" fontId="6" fillId="2" borderId="10" xfId="0" applyNumberFormat="1" applyFont="1" applyFill="1" applyBorder="1" applyAlignment="1">
      <alignment horizontal="justify" vertical="center" wrapText="1"/>
    </xf>
    <xf numFmtId="0" fontId="5" fillId="2" borderId="4"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1" fontId="6" fillId="0" borderId="0" xfId="0" applyNumberFormat="1" applyFont="1" applyFill="1" applyBorder="1" applyAlignment="1">
      <alignment horizontal="justify" vertical="center" wrapText="1"/>
    </xf>
    <xf numFmtId="1" fontId="6" fillId="0" borderId="10" xfId="0" applyNumberFormat="1" applyFont="1" applyFill="1" applyBorder="1" applyAlignment="1">
      <alignment horizontal="justify" vertical="center" wrapText="1"/>
    </xf>
    <xf numFmtId="1" fontId="6" fillId="0" borderId="2" xfId="0" applyNumberFormat="1" applyFont="1" applyFill="1" applyBorder="1" applyAlignment="1">
      <alignment horizontal="justify" vertical="center" wrapText="1"/>
    </xf>
    <xf numFmtId="1" fontId="6" fillId="0" borderId="14" xfId="0" applyNumberFormat="1" applyFont="1" applyFill="1" applyBorder="1" applyAlignment="1">
      <alignment horizontal="justify" vertical="center" wrapText="1"/>
    </xf>
    <xf numFmtId="0" fontId="5" fillId="2" borderId="9"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xf>
    <xf numFmtId="0" fontId="5" fillId="2" borderId="1" xfId="0" applyFont="1" applyFill="1" applyBorder="1" applyAlignment="1">
      <alignment horizontal="center" vertical="top"/>
    </xf>
    <xf numFmtId="0" fontId="5" fillId="2" borderId="2" xfId="0" applyFont="1" applyFill="1" applyBorder="1" applyAlignment="1">
      <alignment horizontal="center" vertical="top"/>
    </xf>
    <xf numFmtId="0" fontId="5" fillId="2" borderId="14" xfId="0" applyFont="1" applyFill="1" applyBorder="1" applyAlignment="1">
      <alignment horizontal="center" vertical="top"/>
    </xf>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2" borderId="13" xfId="0" applyFont="1" applyFill="1" applyBorder="1" applyAlignment="1">
      <alignment horizontal="center"/>
    </xf>
    <xf numFmtId="0" fontId="5" fillId="2" borderId="3" xfId="0" applyFont="1" applyFill="1" applyBorder="1" applyAlignment="1">
      <alignment horizontal="center" vertical="center" wrapText="1"/>
    </xf>
    <xf numFmtId="167" fontId="5" fillId="2" borderId="11" xfId="1" applyNumberFormat="1" applyFont="1" applyFill="1" applyBorder="1" applyAlignment="1">
      <alignment horizontal="center" vertical="center" wrapText="1"/>
    </xf>
    <xf numFmtId="167" fontId="5" fillId="2" borderId="12" xfId="1" applyNumberFormat="1" applyFont="1" applyFill="1" applyBorder="1" applyAlignment="1">
      <alignment horizontal="center" vertical="center" wrapText="1"/>
    </xf>
    <xf numFmtId="49" fontId="6" fillId="0" borderId="9" xfId="0" applyNumberFormat="1" applyFont="1" applyBorder="1" applyAlignment="1">
      <alignment horizontal="justify" vertical="center" wrapText="1"/>
    </xf>
    <xf numFmtId="49" fontId="6" fillId="0" borderId="0" xfId="0" applyNumberFormat="1" applyFont="1" applyBorder="1" applyAlignment="1">
      <alignment horizontal="justify" vertical="center" wrapText="1"/>
    </xf>
    <xf numFmtId="49" fontId="6" fillId="0" borderId="10" xfId="0" applyNumberFormat="1" applyFont="1" applyBorder="1" applyAlignment="1">
      <alignment horizontal="justify" vertical="center" wrapText="1"/>
    </xf>
    <xf numFmtId="49" fontId="5" fillId="0" borderId="9" xfId="0" applyNumberFormat="1" applyFont="1" applyBorder="1" applyAlignment="1">
      <alignment horizontal="left" vertical="center" wrapText="1"/>
    </xf>
    <xf numFmtId="0" fontId="6" fillId="0" borderId="0" xfId="0" applyFont="1" applyBorder="1" applyAlignment="1">
      <alignment horizontal="left" vertical="center" wrapText="1"/>
    </xf>
    <xf numFmtId="0" fontId="6" fillId="0" borderId="10" xfId="0" applyFont="1" applyBorder="1" applyAlignment="1">
      <alignment horizontal="left" vertical="center" wrapText="1"/>
    </xf>
    <xf numFmtId="0" fontId="5" fillId="2" borderId="9" xfId="0" applyFont="1" applyFill="1" applyBorder="1" applyAlignment="1">
      <alignment horizontal="center"/>
    </xf>
    <xf numFmtId="0" fontId="5" fillId="2" borderId="0" xfId="0" applyFont="1" applyFill="1" applyBorder="1" applyAlignment="1">
      <alignment horizontal="center"/>
    </xf>
    <xf numFmtId="0" fontId="5" fillId="2" borderId="10" xfId="0" applyFont="1" applyFill="1" applyBorder="1" applyAlignment="1">
      <alignment horizontal="center"/>
    </xf>
    <xf numFmtId="0" fontId="6"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4" xfId="0" applyFont="1" applyFill="1" applyBorder="1" applyAlignment="1">
      <alignment horizontal="center" vertical="center" wrapText="1"/>
    </xf>
    <xf numFmtId="49" fontId="6" fillId="2" borderId="9" xfId="0" applyNumberFormat="1" applyFont="1" applyFill="1" applyBorder="1" applyAlignment="1">
      <alignment horizontal="justify" vertical="justify" wrapText="1"/>
    </xf>
    <xf numFmtId="49" fontId="6" fillId="2" borderId="0" xfId="0" applyNumberFormat="1" applyFont="1" applyFill="1" applyBorder="1" applyAlignment="1">
      <alignment horizontal="justify" vertical="justify" wrapText="1"/>
    </xf>
    <xf numFmtId="49" fontId="6" fillId="2" borderId="10" xfId="0" applyNumberFormat="1" applyFont="1" applyFill="1" applyBorder="1" applyAlignment="1">
      <alignment horizontal="justify" vertical="justify" wrapText="1"/>
    </xf>
    <xf numFmtId="0" fontId="6" fillId="2" borderId="5" xfId="0" applyFont="1" applyFill="1" applyBorder="1"/>
    <xf numFmtId="0" fontId="6" fillId="2" borderId="6" xfId="0" applyFont="1" applyFill="1" applyBorder="1"/>
    <xf numFmtId="0" fontId="6" fillId="2" borderId="9" xfId="0" applyFont="1" applyFill="1" applyBorder="1"/>
    <xf numFmtId="0" fontId="6" fillId="2" borderId="0" xfId="0" applyFont="1" applyFill="1" applyBorder="1"/>
    <xf numFmtId="0" fontId="6" fillId="2" borderId="10" xfId="0" applyFont="1" applyFill="1" applyBorder="1"/>
    <xf numFmtId="0" fontId="6" fillId="2" borderId="1" xfId="0" applyFont="1" applyFill="1" applyBorder="1"/>
    <xf numFmtId="0" fontId="6" fillId="2" borderId="2" xfId="0" applyFont="1" applyFill="1" applyBorder="1"/>
    <xf numFmtId="0" fontId="6" fillId="2" borderId="14" xfId="0" applyFont="1" applyFill="1" applyBorder="1"/>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4" xfId="0" applyFont="1" applyFill="1" applyBorder="1" applyAlignment="1">
      <alignment horizontal="center" vertical="center"/>
    </xf>
    <xf numFmtId="0" fontId="5" fillId="0" borderId="11" xfId="0" applyFont="1" applyBorder="1" applyAlignment="1">
      <alignment horizontal="center" vertical="center" wrapText="1"/>
    </xf>
    <xf numFmtId="0" fontId="6" fillId="2" borderId="2" xfId="0" applyFont="1" applyFill="1" applyBorder="1" applyAlignment="1">
      <alignment horizontal="center"/>
    </xf>
    <xf numFmtId="0" fontId="6" fillId="2" borderId="14" xfId="0" applyFont="1" applyFill="1" applyBorder="1" applyAlignment="1">
      <alignment horizontal="center"/>
    </xf>
    <xf numFmtId="0" fontId="6" fillId="2" borderId="5" xfId="0" applyFont="1" applyFill="1" applyBorder="1" applyAlignment="1">
      <alignment horizontal="center"/>
    </xf>
    <xf numFmtId="0" fontId="6" fillId="2" borderId="6" xfId="0" applyFont="1" applyFill="1" applyBorder="1" applyAlignment="1">
      <alignment horizontal="center"/>
    </xf>
    <xf numFmtId="0" fontId="6" fillId="2" borderId="0" xfId="0" applyFont="1" applyFill="1" applyBorder="1" applyAlignment="1">
      <alignment horizontal="center"/>
    </xf>
    <xf numFmtId="0" fontId="6" fillId="2" borderId="10" xfId="0" applyFont="1" applyFill="1" applyBorder="1" applyAlignment="1">
      <alignment horizont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3" xfId="0" applyFont="1" applyBorder="1" applyAlignment="1">
      <alignment horizontal="center" vertical="center" wrapText="1"/>
    </xf>
    <xf numFmtId="0" fontId="6" fillId="2" borderId="4" xfId="0" applyFont="1" applyFill="1" applyBorder="1" applyAlignment="1">
      <alignment horizontal="center"/>
    </xf>
    <xf numFmtId="0" fontId="6" fillId="0" borderId="0" xfId="2" applyFont="1" applyFill="1" applyBorder="1" applyAlignment="1">
      <alignment horizontal="left" vertical="center"/>
    </xf>
    <xf numFmtId="0" fontId="6" fillId="0" borderId="10" xfId="2" applyFont="1" applyFill="1" applyBorder="1" applyAlignment="1">
      <alignment horizontal="left" vertical="center"/>
    </xf>
    <xf numFmtId="167" fontId="6" fillId="0" borderId="11" xfId="1" applyNumberFormat="1" applyFont="1" applyBorder="1" applyAlignment="1">
      <alignment horizontal="right" vertical="center"/>
    </xf>
    <xf numFmtId="167" fontId="6" fillId="0" borderId="15" xfId="1" applyNumberFormat="1" applyFont="1" applyBorder="1" applyAlignment="1">
      <alignment horizontal="right" vertical="center"/>
    </xf>
    <xf numFmtId="167" fontId="6" fillId="0" borderId="12" xfId="1" applyNumberFormat="1" applyFont="1" applyBorder="1" applyAlignment="1">
      <alignment horizontal="right" vertical="center"/>
    </xf>
    <xf numFmtId="0" fontId="5" fillId="2" borderId="3"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7" xfId="0" applyFont="1" applyFill="1" applyBorder="1" applyAlignment="1">
      <alignment horizontal="justify" vertical="center" wrapText="1"/>
    </xf>
    <xf numFmtId="0" fontId="6" fillId="2" borderId="8" xfId="0" applyFont="1" applyFill="1" applyBorder="1" applyAlignment="1">
      <alignment horizontal="justify" vertical="center" wrapText="1"/>
    </xf>
    <xf numFmtId="0" fontId="6" fillId="2" borderId="13" xfId="0" applyFont="1" applyFill="1" applyBorder="1" applyAlignment="1">
      <alignment horizontal="justify" vertical="center" wrapText="1"/>
    </xf>
    <xf numFmtId="0" fontId="6" fillId="0" borderId="9"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10" xfId="0" applyFont="1" applyBorder="1" applyAlignment="1">
      <alignment horizontal="justify" vertical="center" wrapText="1"/>
    </xf>
    <xf numFmtId="0" fontId="6" fillId="0" borderId="0" xfId="0" applyFont="1" applyBorder="1" applyAlignment="1">
      <alignment horizontal="center" vertical="center" wrapText="1"/>
    </xf>
    <xf numFmtId="0" fontId="6" fillId="2" borderId="11"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0" fillId="0" borderId="6" xfId="0" applyBorder="1" applyAlignment="1">
      <alignment vertical="center"/>
    </xf>
    <xf numFmtId="0" fontId="0" fillId="0" borderId="10" xfId="0" applyBorder="1" applyAlignment="1">
      <alignment vertical="center"/>
    </xf>
    <xf numFmtId="0" fontId="5" fillId="2" borderId="4" xfId="0" applyFont="1" applyFill="1" applyBorder="1" applyAlignment="1" applyProtection="1">
      <alignment horizontal="center"/>
    </xf>
    <xf numFmtId="0" fontId="5" fillId="2" borderId="5" xfId="0" applyFont="1" applyFill="1" applyBorder="1" applyAlignment="1" applyProtection="1">
      <alignment horizontal="center"/>
    </xf>
    <xf numFmtId="0" fontId="5" fillId="2" borderId="6" xfId="0" applyFont="1" applyFill="1" applyBorder="1" applyAlignment="1" applyProtection="1">
      <alignment horizontal="center"/>
    </xf>
    <xf numFmtId="0" fontId="0" fillId="0" borderId="14" xfId="0" applyBorder="1" applyAlignment="1">
      <alignment vertical="center"/>
    </xf>
    <xf numFmtId="0" fontId="6" fillId="2" borderId="4" xfId="0" applyFont="1" applyFill="1" applyBorder="1" applyAlignment="1">
      <alignment horizontal="justify" vertical="center" wrapText="1"/>
    </xf>
    <xf numFmtId="0" fontId="6" fillId="2" borderId="5" xfId="0" applyFont="1" applyFill="1" applyBorder="1" applyAlignment="1">
      <alignment horizontal="justify" vertical="center" wrapText="1"/>
    </xf>
    <xf numFmtId="0" fontId="6" fillId="2" borderId="6" xfId="0" applyFont="1" applyFill="1" applyBorder="1" applyAlignment="1">
      <alignment horizontal="justify" vertical="center" wrapText="1"/>
    </xf>
    <xf numFmtId="0" fontId="6" fillId="2" borderId="1" xfId="0" applyFont="1" applyFill="1" applyBorder="1" applyAlignment="1">
      <alignment horizontal="justify" vertical="center" wrapText="1"/>
    </xf>
    <xf numFmtId="0" fontId="6" fillId="2" borderId="2" xfId="0" applyFont="1" applyFill="1" applyBorder="1" applyAlignment="1">
      <alignment horizontal="justify" vertical="center" wrapText="1"/>
    </xf>
    <xf numFmtId="0" fontId="6" fillId="2" borderId="14" xfId="0" applyFont="1" applyFill="1" applyBorder="1" applyAlignment="1">
      <alignment horizontal="justify" vertical="center" wrapText="1"/>
    </xf>
    <xf numFmtId="0" fontId="5" fillId="0" borderId="4"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6" xfId="0" applyFont="1" applyBorder="1" applyAlignment="1">
      <alignment horizontal="justify" vertical="center" wrapText="1"/>
    </xf>
    <xf numFmtId="0" fontId="6" fillId="2" borderId="9" xfId="0" applyFont="1" applyFill="1" applyBorder="1" applyAlignment="1">
      <alignment horizontal="justify" vertical="center" wrapText="1"/>
    </xf>
    <xf numFmtId="0" fontId="6" fillId="2" borderId="0" xfId="0" applyFont="1" applyFill="1" applyBorder="1" applyAlignment="1">
      <alignment horizontal="justify" vertical="center" wrapText="1"/>
    </xf>
    <xf numFmtId="0" fontId="6" fillId="2" borderId="10" xfId="0" applyFont="1" applyFill="1" applyBorder="1" applyAlignment="1">
      <alignment horizontal="justify" vertical="center"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3" xfId="0" applyFont="1" applyFill="1" applyBorder="1" applyAlignment="1">
      <alignment horizontal="center"/>
    </xf>
    <xf numFmtId="4" fontId="6" fillId="2" borderId="3" xfId="0" applyNumberFormat="1" applyFont="1" applyFill="1" applyBorder="1" applyAlignment="1">
      <alignment horizontal="center"/>
    </xf>
    <xf numFmtId="0" fontId="6" fillId="2" borderId="3" xfId="0" applyFont="1" applyFill="1" applyBorder="1" applyAlignment="1">
      <alignment horizontal="center"/>
    </xf>
    <xf numFmtId="39" fontId="6" fillId="2" borderId="3" xfId="0" applyNumberFormat="1"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14" xfId="0" applyFont="1" applyFill="1" applyBorder="1" applyAlignment="1">
      <alignment horizontal="center"/>
    </xf>
    <xf numFmtId="0" fontId="5" fillId="2" borderId="7" xfId="0" applyFont="1" applyFill="1" applyBorder="1" applyAlignment="1">
      <alignment horizontal="center" wrapText="1"/>
    </xf>
    <xf numFmtId="0" fontId="5" fillId="2" borderId="8" xfId="0" applyFont="1" applyFill="1" applyBorder="1" applyAlignment="1">
      <alignment horizontal="center" wrapText="1"/>
    </xf>
    <xf numFmtId="0" fontId="5" fillId="2" borderId="13" xfId="0" applyFont="1" applyFill="1" applyBorder="1" applyAlignment="1">
      <alignment horizontal="center" wrapText="1"/>
    </xf>
    <xf numFmtId="164" fontId="6" fillId="2" borderId="3" xfId="1" applyFont="1" applyFill="1" applyBorder="1" applyAlignment="1">
      <alignment horizontal="center"/>
    </xf>
    <xf numFmtId="0" fontId="5" fillId="2" borderId="9" xfId="0" applyFont="1" applyFill="1" applyBorder="1" applyAlignment="1">
      <alignment horizontal="center" vertical="top"/>
    </xf>
    <xf numFmtId="0" fontId="5" fillId="2" borderId="0" xfId="0" applyFont="1" applyFill="1" applyBorder="1" applyAlignment="1">
      <alignment horizontal="center" vertical="top"/>
    </xf>
    <xf numFmtId="0" fontId="5" fillId="2" borderId="10" xfId="0" applyFont="1" applyFill="1" applyBorder="1" applyAlignment="1">
      <alignment horizontal="center" vertical="top"/>
    </xf>
    <xf numFmtId="0" fontId="5" fillId="0" borderId="7" xfId="2" applyFont="1" applyFill="1" applyBorder="1" applyAlignment="1">
      <alignment horizontal="center"/>
    </xf>
    <xf numFmtId="0" fontId="5" fillId="0" borderId="8" xfId="2" applyFont="1" applyFill="1" applyBorder="1" applyAlignment="1">
      <alignment horizontal="center"/>
    </xf>
    <xf numFmtId="0" fontId="5" fillId="0" borderId="13" xfId="2" applyFont="1" applyFill="1" applyBorder="1" applyAlignment="1">
      <alignment horizontal="center"/>
    </xf>
    <xf numFmtId="0" fontId="6" fillId="0" borderId="0" xfId="2" applyFont="1" applyAlignment="1">
      <alignment horizontal="center"/>
    </xf>
    <xf numFmtId="0" fontId="15" fillId="0" borderId="3" xfId="2" applyFont="1" applyFill="1" applyBorder="1" applyAlignment="1">
      <alignment horizontal="center"/>
    </xf>
    <xf numFmtId="49" fontId="5" fillId="2" borderId="9" xfId="0" applyNumberFormat="1" applyFont="1" applyFill="1" applyBorder="1" applyAlignment="1">
      <alignment horizontal="center"/>
    </xf>
    <xf numFmtId="49" fontId="5" fillId="2" borderId="0" xfId="0" applyNumberFormat="1" applyFont="1" applyFill="1" applyBorder="1" applyAlignment="1">
      <alignment horizontal="center"/>
    </xf>
    <xf numFmtId="49" fontId="5" fillId="2" borderId="10" xfId="0" applyNumberFormat="1" applyFont="1" applyFill="1" applyBorder="1" applyAlignment="1">
      <alignment horizontal="center"/>
    </xf>
    <xf numFmtId="0" fontId="6" fillId="2" borderId="3" xfId="0" applyFont="1" applyFill="1" applyBorder="1" applyAlignment="1">
      <alignment wrapText="1"/>
    </xf>
  </cellXfs>
  <cellStyles count="3">
    <cellStyle name="Moneda"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160"/>
  <sheetViews>
    <sheetView view="pageBreakPreview" topLeftCell="A137" zoomScaleSheetLayoutView="100" workbookViewId="0">
      <selection activeCell="B113" sqref="B113:F114"/>
    </sheetView>
  </sheetViews>
  <sheetFormatPr baseColWidth="10" defaultColWidth="9.140625" defaultRowHeight="13.5"/>
  <cols>
    <col min="1" max="1" width="2.7109375" style="38" customWidth="1"/>
    <col min="2" max="2" width="8.7109375" style="12" customWidth="1"/>
    <col min="3" max="3" width="10.7109375" style="39" customWidth="1"/>
    <col min="4" max="4" width="20.7109375" style="39" customWidth="1"/>
    <col min="5" max="5" width="36.85546875" style="39" customWidth="1"/>
    <col min="6" max="6" width="16.140625" style="112" customWidth="1"/>
    <col min="7" max="7" width="2.7109375" style="2" customWidth="1"/>
    <col min="8" max="8" width="6" style="2" customWidth="1"/>
    <col min="9" max="16384" width="9.140625" style="2"/>
  </cols>
  <sheetData>
    <row r="1" spans="2:8" s="38" customFormat="1" ht="9" customHeight="1">
      <c r="B1" s="12"/>
      <c r="C1" s="39"/>
      <c r="D1" s="39"/>
      <c r="E1" s="39"/>
      <c r="F1" s="112"/>
    </row>
    <row r="2" spans="2:8" s="36" customFormat="1" ht="18.75" customHeight="1">
      <c r="B2" s="299" t="s">
        <v>28</v>
      </c>
      <c r="C2" s="300"/>
      <c r="D2" s="300"/>
      <c r="E2" s="300"/>
      <c r="F2" s="301"/>
    </row>
    <row r="3" spans="2:8" s="36" customFormat="1" ht="18.75" customHeight="1">
      <c r="B3" s="302" t="s">
        <v>395</v>
      </c>
      <c r="C3" s="303"/>
      <c r="D3" s="303"/>
      <c r="E3" s="303"/>
      <c r="F3" s="304"/>
    </row>
    <row r="4" spans="2:8" s="3" customFormat="1">
      <c r="B4" s="299" t="s">
        <v>264</v>
      </c>
      <c r="C4" s="300"/>
      <c r="D4" s="300"/>
      <c r="E4" s="300"/>
      <c r="F4" s="301"/>
    </row>
    <row r="5" spans="2:8" s="3" customFormat="1" ht="11.25" customHeight="1">
      <c r="B5" s="302"/>
      <c r="C5" s="303"/>
      <c r="D5" s="303"/>
      <c r="E5" s="303"/>
      <c r="F5" s="304"/>
    </row>
    <row r="6" spans="2:8" s="132" customFormat="1" ht="30" customHeight="1">
      <c r="B6" s="133" t="s">
        <v>8</v>
      </c>
      <c r="C6" s="133" t="s">
        <v>14</v>
      </c>
      <c r="D6" s="133" t="s">
        <v>114</v>
      </c>
      <c r="E6" s="133" t="s">
        <v>7</v>
      </c>
      <c r="F6" s="134" t="s">
        <v>289</v>
      </c>
      <c r="H6" s="135"/>
    </row>
    <row r="7" spans="2:8" ht="15" customHeight="1">
      <c r="B7" s="9">
        <v>3</v>
      </c>
      <c r="C7" s="50" t="s">
        <v>31</v>
      </c>
      <c r="D7" s="50" t="s">
        <v>116</v>
      </c>
      <c r="E7" s="51" t="s">
        <v>423</v>
      </c>
      <c r="F7" s="103">
        <v>222</v>
      </c>
    </row>
    <row r="8" spans="2:8" ht="15" customHeight="1">
      <c r="B8" s="9">
        <v>2</v>
      </c>
      <c r="C8" s="50" t="s">
        <v>32</v>
      </c>
      <c r="D8" s="50" t="s">
        <v>115</v>
      </c>
      <c r="E8" s="51" t="s">
        <v>113</v>
      </c>
      <c r="F8" s="103">
        <v>333</v>
      </c>
    </row>
    <row r="9" spans="2:8" ht="15" customHeight="1">
      <c r="B9" s="9">
        <v>1</v>
      </c>
      <c r="C9" s="50" t="s">
        <v>32</v>
      </c>
      <c r="D9" s="50" t="s">
        <v>117</v>
      </c>
      <c r="E9" s="51" t="s">
        <v>172</v>
      </c>
      <c r="F9" s="103">
        <v>444</v>
      </c>
    </row>
    <row r="10" spans="2:8" ht="15" customHeight="1">
      <c r="B10" s="9">
        <v>3</v>
      </c>
      <c r="C10" s="50" t="s">
        <v>33</v>
      </c>
      <c r="D10" s="50" t="s">
        <v>116</v>
      </c>
      <c r="E10" s="51" t="s">
        <v>50</v>
      </c>
      <c r="F10" s="103">
        <v>222</v>
      </c>
    </row>
    <row r="11" spans="2:8" ht="15" customHeight="1">
      <c r="B11" s="9">
        <v>3</v>
      </c>
      <c r="C11" s="50" t="s">
        <v>34</v>
      </c>
      <c r="D11" s="50" t="s">
        <v>116</v>
      </c>
      <c r="E11" s="51" t="s">
        <v>421</v>
      </c>
      <c r="F11" s="103">
        <v>222</v>
      </c>
    </row>
    <row r="12" spans="2:8" ht="15" customHeight="1">
      <c r="B12" s="9">
        <v>5</v>
      </c>
      <c r="C12" s="50" t="s">
        <v>35</v>
      </c>
      <c r="D12" s="50" t="s">
        <v>116</v>
      </c>
      <c r="E12" s="51" t="s">
        <v>420</v>
      </c>
      <c r="F12" s="103">
        <v>133</v>
      </c>
    </row>
    <row r="13" spans="2:8" ht="15" customHeight="1">
      <c r="B13" s="9">
        <v>2</v>
      </c>
      <c r="C13" s="50" t="s">
        <v>36</v>
      </c>
      <c r="D13" s="50" t="s">
        <v>118</v>
      </c>
      <c r="E13" s="51" t="s">
        <v>422</v>
      </c>
      <c r="F13" s="103">
        <v>333</v>
      </c>
    </row>
    <row r="14" spans="2:8" ht="15" customHeight="1">
      <c r="B14" s="9">
        <v>3</v>
      </c>
      <c r="C14" s="50" t="s">
        <v>36</v>
      </c>
      <c r="D14" s="50" t="s">
        <v>119</v>
      </c>
      <c r="E14" s="51" t="s">
        <v>86</v>
      </c>
      <c r="F14" s="103">
        <v>222</v>
      </c>
    </row>
    <row r="15" spans="2:8" ht="17.25" customHeight="1">
      <c r="B15" s="9">
        <v>3</v>
      </c>
      <c r="C15" s="50" t="s">
        <v>37</v>
      </c>
      <c r="D15" s="50" t="s">
        <v>116</v>
      </c>
      <c r="E15" s="51" t="s">
        <v>181</v>
      </c>
      <c r="F15" s="103">
        <v>222</v>
      </c>
    </row>
    <row r="16" spans="2:8" ht="45" customHeight="1">
      <c r="B16" s="9">
        <v>3</v>
      </c>
      <c r="C16" s="113" t="s">
        <v>38</v>
      </c>
      <c r="D16" s="113" t="s">
        <v>116</v>
      </c>
      <c r="E16" s="181" t="s">
        <v>391</v>
      </c>
      <c r="F16" s="103">
        <v>222</v>
      </c>
      <c r="G16" s="36"/>
    </row>
    <row r="17" spans="2:6" ht="15" customHeight="1">
      <c r="B17" s="9">
        <v>5</v>
      </c>
      <c r="C17" s="50" t="s">
        <v>39</v>
      </c>
      <c r="D17" s="50" t="s">
        <v>116</v>
      </c>
      <c r="E17" s="51" t="s">
        <v>424</v>
      </c>
      <c r="F17" s="103">
        <v>133</v>
      </c>
    </row>
    <row r="18" spans="2:6" ht="29.25" customHeight="1">
      <c r="B18" s="48"/>
      <c r="C18" s="113" t="s">
        <v>40</v>
      </c>
      <c r="D18" s="113" t="s">
        <v>120</v>
      </c>
      <c r="E18" s="51" t="s">
        <v>434</v>
      </c>
      <c r="F18" s="103">
        <v>55</v>
      </c>
    </row>
    <row r="19" spans="2:6" ht="15" customHeight="1">
      <c r="B19" s="9">
        <v>2</v>
      </c>
      <c r="C19" s="50" t="s">
        <v>41</v>
      </c>
      <c r="D19" s="50" t="s">
        <v>121</v>
      </c>
      <c r="E19" s="51" t="s">
        <v>433</v>
      </c>
      <c r="F19" s="103">
        <v>333</v>
      </c>
    </row>
    <row r="20" spans="2:6" ht="15" customHeight="1">
      <c r="B20" s="9">
        <v>4</v>
      </c>
      <c r="C20" s="50" t="s">
        <v>42</v>
      </c>
      <c r="D20" s="50" t="s">
        <v>123</v>
      </c>
      <c r="E20" s="51" t="s">
        <v>169</v>
      </c>
      <c r="F20" s="103">
        <v>222</v>
      </c>
    </row>
    <row r="21" spans="2:6" ht="15" customHeight="1">
      <c r="B21" s="9">
        <v>4</v>
      </c>
      <c r="C21" s="50" t="s">
        <v>42</v>
      </c>
      <c r="D21" s="50" t="s">
        <v>148</v>
      </c>
      <c r="E21" s="51" t="s">
        <v>122</v>
      </c>
      <c r="F21" s="103">
        <v>166</v>
      </c>
    </row>
    <row r="22" spans="2:6" ht="15" customHeight="1">
      <c r="B22" s="9">
        <v>3</v>
      </c>
      <c r="C22" s="50" t="s">
        <v>42</v>
      </c>
      <c r="D22" s="50" t="s">
        <v>149</v>
      </c>
      <c r="E22" s="51" t="s">
        <v>150</v>
      </c>
      <c r="F22" s="103">
        <v>222</v>
      </c>
    </row>
    <row r="23" spans="2:6" ht="15" customHeight="1">
      <c r="B23" s="9">
        <v>3</v>
      </c>
      <c r="C23" s="50" t="s">
        <v>42</v>
      </c>
      <c r="D23" s="50" t="s">
        <v>83</v>
      </c>
      <c r="E23" s="51" t="s">
        <v>161</v>
      </c>
      <c r="F23" s="103">
        <v>222</v>
      </c>
    </row>
    <row r="24" spans="2:6" ht="15" customHeight="1">
      <c r="B24" s="48">
        <v>6</v>
      </c>
      <c r="C24" s="50" t="s">
        <v>42</v>
      </c>
      <c r="D24" s="50" t="s">
        <v>147</v>
      </c>
      <c r="E24" s="51" t="s">
        <v>425</v>
      </c>
      <c r="F24" s="103">
        <v>133</v>
      </c>
    </row>
    <row r="25" spans="2:6" ht="15" customHeight="1">
      <c r="B25" s="48">
        <v>6</v>
      </c>
      <c r="C25" s="50" t="s">
        <v>42</v>
      </c>
      <c r="D25" s="50" t="s">
        <v>195</v>
      </c>
      <c r="E25" s="51" t="s">
        <v>191</v>
      </c>
      <c r="F25" s="103">
        <v>420</v>
      </c>
    </row>
    <row r="26" spans="2:6" ht="15" customHeight="1">
      <c r="B26" s="48">
        <v>6</v>
      </c>
      <c r="C26" s="50" t="s">
        <v>111</v>
      </c>
      <c r="D26" s="48" t="s">
        <v>393</v>
      </c>
      <c r="E26" s="51" t="s">
        <v>290</v>
      </c>
      <c r="F26" s="103">
        <v>55</v>
      </c>
    </row>
    <row r="27" spans="2:6" ht="15" customHeight="1">
      <c r="B27" s="9">
        <v>4</v>
      </c>
      <c r="C27" s="50" t="s">
        <v>140</v>
      </c>
      <c r="D27" s="50" t="s">
        <v>116</v>
      </c>
      <c r="E27" s="51" t="s">
        <v>51</v>
      </c>
      <c r="F27" s="103">
        <v>222</v>
      </c>
    </row>
    <row r="28" spans="2:6" ht="15" customHeight="1">
      <c r="B28" s="9">
        <v>4</v>
      </c>
      <c r="C28" s="50" t="s">
        <v>44</v>
      </c>
      <c r="D28" s="50" t="s">
        <v>124</v>
      </c>
      <c r="E28" s="51" t="s">
        <v>52</v>
      </c>
      <c r="F28" s="103">
        <v>222</v>
      </c>
    </row>
    <row r="29" spans="2:6" ht="15" customHeight="1">
      <c r="B29" s="9">
        <v>4</v>
      </c>
      <c r="C29" s="50" t="s">
        <v>43</v>
      </c>
      <c r="D29" s="50" t="s">
        <v>125</v>
      </c>
      <c r="E29" s="51" t="s">
        <v>426</v>
      </c>
      <c r="F29" s="103">
        <v>166</v>
      </c>
    </row>
    <row r="30" spans="2:6" ht="15" customHeight="1">
      <c r="B30" s="9">
        <v>4</v>
      </c>
      <c r="C30" s="50" t="s">
        <v>43</v>
      </c>
      <c r="D30" s="50" t="s">
        <v>126</v>
      </c>
      <c r="E30" s="51" t="s">
        <v>427</v>
      </c>
      <c r="F30" s="103">
        <v>166</v>
      </c>
    </row>
    <row r="31" spans="2:6" ht="15" customHeight="1">
      <c r="B31" s="9">
        <v>1</v>
      </c>
      <c r="C31" s="50" t="s">
        <v>45</v>
      </c>
      <c r="D31" s="50" t="s">
        <v>127</v>
      </c>
      <c r="E31" s="51" t="s">
        <v>394</v>
      </c>
      <c r="F31" s="103">
        <v>444</v>
      </c>
    </row>
    <row r="32" spans="2:6" ht="15" customHeight="1">
      <c r="B32" s="9">
        <v>6</v>
      </c>
      <c r="C32" s="50" t="s">
        <v>46</v>
      </c>
      <c r="D32" s="50" t="s">
        <v>130</v>
      </c>
      <c r="E32" s="51" t="s">
        <v>67</v>
      </c>
      <c r="F32" s="103">
        <v>106</v>
      </c>
    </row>
    <row r="33" spans="2:8" ht="15" customHeight="1">
      <c r="B33" s="9">
        <v>6</v>
      </c>
      <c r="C33" s="50" t="s">
        <v>46</v>
      </c>
      <c r="D33" s="50" t="s">
        <v>128</v>
      </c>
      <c r="E33" s="51" t="s">
        <v>170</v>
      </c>
      <c r="F33" s="103">
        <v>106</v>
      </c>
    </row>
    <row r="34" spans="2:8" ht="15" customHeight="1">
      <c r="B34" s="9">
        <v>5</v>
      </c>
      <c r="C34" s="50" t="s">
        <v>46</v>
      </c>
      <c r="D34" s="50" t="s">
        <v>129</v>
      </c>
      <c r="E34" s="51" t="s">
        <v>428</v>
      </c>
      <c r="F34" s="103">
        <v>106</v>
      </c>
    </row>
    <row r="35" spans="2:8">
      <c r="B35" s="9">
        <v>5</v>
      </c>
      <c r="C35" s="50" t="s">
        <v>47</v>
      </c>
      <c r="D35" s="50" t="s">
        <v>131</v>
      </c>
      <c r="E35" s="51" t="s">
        <v>53</v>
      </c>
      <c r="F35" s="103">
        <v>133</v>
      </c>
    </row>
    <row r="36" spans="2:8" ht="15" customHeight="1">
      <c r="B36" s="9">
        <v>5</v>
      </c>
      <c r="C36" s="50" t="s">
        <v>48</v>
      </c>
      <c r="D36" s="50" t="s">
        <v>132</v>
      </c>
      <c r="E36" s="51" t="s">
        <v>429</v>
      </c>
      <c r="F36" s="103">
        <v>106</v>
      </c>
    </row>
    <row r="37" spans="2:8" ht="15" customHeight="1">
      <c r="B37" s="9">
        <v>6</v>
      </c>
      <c r="C37" s="50" t="s">
        <v>48</v>
      </c>
      <c r="D37" s="50" t="s">
        <v>133</v>
      </c>
      <c r="E37" s="51" t="s">
        <v>68</v>
      </c>
      <c r="F37" s="103">
        <v>106</v>
      </c>
    </row>
    <row r="38" spans="2:8" ht="15" customHeight="1">
      <c r="B38" s="9">
        <v>6</v>
      </c>
      <c r="C38" s="50" t="s">
        <v>48</v>
      </c>
      <c r="D38" s="50" t="s">
        <v>291</v>
      </c>
      <c r="E38" s="51" t="s">
        <v>134</v>
      </c>
      <c r="F38" s="103">
        <v>106</v>
      </c>
    </row>
    <row r="39" spans="2:8" ht="15" customHeight="1">
      <c r="B39" s="9">
        <v>3</v>
      </c>
      <c r="C39" s="50" t="s">
        <v>48</v>
      </c>
      <c r="D39" s="50" t="s">
        <v>135</v>
      </c>
      <c r="E39" s="51" t="s">
        <v>136</v>
      </c>
      <c r="F39" s="103">
        <v>222</v>
      </c>
    </row>
    <row r="40" spans="2:8" ht="15" customHeight="1">
      <c r="B40" s="9">
        <v>3</v>
      </c>
      <c r="C40" s="50" t="s">
        <v>48</v>
      </c>
      <c r="D40" s="50" t="s">
        <v>142</v>
      </c>
      <c r="E40" s="51" t="s">
        <v>95</v>
      </c>
      <c r="F40" s="103">
        <v>222</v>
      </c>
    </row>
    <row r="41" spans="2:8" ht="15" customHeight="1">
      <c r="B41" s="9">
        <v>3</v>
      </c>
      <c r="C41" s="50" t="s">
        <v>49</v>
      </c>
      <c r="D41" s="50" t="s">
        <v>138</v>
      </c>
      <c r="E41" s="51" t="s">
        <v>430</v>
      </c>
      <c r="F41" s="103">
        <v>222</v>
      </c>
    </row>
    <row r="42" spans="2:8" ht="15" customHeight="1">
      <c r="B42" s="9">
        <v>3</v>
      </c>
      <c r="C42" s="50" t="s">
        <v>71</v>
      </c>
      <c r="D42" s="50" t="s">
        <v>128</v>
      </c>
      <c r="E42" s="51" t="s">
        <v>72</v>
      </c>
      <c r="F42" s="103">
        <v>222</v>
      </c>
    </row>
    <row r="43" spans="2:8" ht="15" customHeight="1">
      <c r="B43" s="9">
        <v>3</v>
      </c>
      <c r="C43" s="50" t="s">
        <v>137</v>
      </c>
      <c r="D43" s="50" t="s">
        <v>139</v>
      </c>
      <c r="E43" s="51" t="s">
        <v>431</v>
      </c>
      <c r="F43" s="103">
        <v>222</v>
      </c>
    </row>
    <row r="44" spans="2:8" ht="15" customHeight="1">
      <c r="B44" s="9">
        <v>3</v>
      </c>
      <c r="C44" s="50" t="s">
        <v>158</v>
      </c>
      <c r="D44" s="50" t="s">
        <v>116</v>
      </c>
      <c r="E44" s="51" t="s">
        <v>432</v>
      </c>
      <c r="F44" s="103">
        <v>222</v>
      </c>
    </row>
    <row r="45" spans="2:8" ht="7.5" customHeight="1">
      <c r="B45" s="6"/>
      <c r="C45" s="34"/>
      <c r="D45" s="34"/>
      <c r="E45" s="35"/>
      <c r="F45" s="104"/>
    </row>
    <row r="46" spans="2:8" s="3" customFormat="1">
      <c r="B46" s="299" t="s">
        <v>264</v>
      </c>
      <c r="C46" s="300"/>
      <c r="D46" s="300"/>
      <c r="E46" s="300"/>
      <c r="F46" s="301"/>
    </row>
    <row r="47" spans="2:8" s="3" customFormat="1" ht="11.25" customHeight="1">
      <c r="B47" s="302"/>
      <c r="C47" s="303"/>
      <c r="D47" s="303"/>
      <c r="E47" s="303"/>
      <c r="F47" s="304"/>
    </row>
    <row r="48" spans="2:8" s="132" customFormat="1" ht="30" customHeight="1">
      <c r="B48" s="133" t="s">
        <v>8</v>
      </c>
      <c r="C48" s="133" t="s">
        <v>14</v>
      </c>
      <c r="D48" s="133" t="s">
        <v>114</v>
      </c>
      <c r="E48" s="133" t="s">
        <v>7</v>
      </c>
      <c r="F48" s="134" t="s">
        <v>289</v>
      </c>
      <c r="H48" s="135"/>
    </row>
    <row r="49" spans="1:6" s="38" customFormat="1">
      <c r="B49" s="165">
        <v>3</v>
      </c>
      <c r="C49" s="50" t="s">
        <v>292</v>
      </c>
      <c r="D49" s="50" t="s">
        <v>116</v>
      </c>
      <c r="E49" s="51" t="s">
        <v>298</v>
      </c>
      <c r="F49" s="103">
        <v>222</v>
      </c>
    </row>
    <row r="50" spans="1:6" s="38" customFormat="1" ht="27">
      <c r="A50" s="36"/>
      <c r="B50" s="165"/>
      <c r="C50" s="113" t="s">
        <v>293</v>
      </c>
      <c r="D50" s="113" t="s">
        <v>116</v>
      </c>
      <c r="E50" s="182" t="s">
        <v>435</v>
      </c>
      <c r="F50" s="103">
        <v>222</v>
      </c>
    </row>
    <row r="51" spans="1:6" s="38" customFormat="1">
      <c r="B51" s="165"/>
      <c r="C51" s="50" t="s">
        <v>294</v>
      </c>
      <c r="D51" s="50" t="s">
        <v>116</v>
      </c>
      <c r="E51" s="51" t="s">
        <v>301</v>
      </c>
      <c r="F51" s="103">
        <v>55</v>
      </c>
    </row>
    <row r="52" spans="1:6" s="38" customFormat="1">
      <c r="B52" s="165"/>
      <c r="C52" s="50" t="s">
        <v>295</v>
      </c>
      <c r="D52" s="50" t="s">
        <v>116</v>
      </c>
      <c r="E52" s="51" t="s">
        <v>300</v>
      </c>
      <c r="F52" s="103">
        <v>55</v>
      </c>
    </row>
    <row r="53" spans="1:6" s="38" customFormat="1">
      <c r="B53" s="165"/>
      <c r="C53" s="50" t="s">
        <v>296</v>
      </c>
      <c r="D53" s="50" t="s">
        <v>116</v>
      </c>
      <c r="E53" s="51" t="s">
        <v>299</v>
      </c>
      <c r="F53" s="103">
        <v>55</v>
      </c>
    </row>
    <row r="54" spans="1:6" s="38" customFormat="1">
      <c r="B54" s="165"/>
      <c r="C54" s="50" t="s">
        <v>297</v>
      </c>
      <c r="D54" s="50" t="s">
        <v>116</v>
      </c>
      <c r="E54" s="51" t="s">
        <v>436</v>
      </c>
      <c r="F54" s="103">
        <v>222</v>
      </c>
    </row>
    <row r="55" spans="1:6" s="38" customFormat="1">
      <c r="B55" s="236"/>
      <c r="C55" s="237"/>
      <c r="D55" s="237"/>
      <c r="E55" s="238"/>
      <c r="F55" s="239"/>
    </row>
    <row r="56" spans="1:6" ht="42.75" customHeight="1">
      <c r="B56" s="240" t="s">
        <v>263</v>
      </c>
      <c r="C56" s="305" t="s">
        <v>226</v>
      </c>
      <c r="D56" s="305"/>
      <c r="E56" s="305"/>
      <c r="F56" s="306"/>
    </row>
    <row r="57" spans="1:6" ht="15" customHeight="1">
      <c r="B57" s="241"/>
      <c r="C57" s="41" t="s">
        <v>156</v>
      </c>
      <c r="D57" s="41"/>
      <c r="E57" s="22"/>
      <c r="F57" s="242"/>
    </row>
    <row r="58" spans="1:6" s="38" customFormat="1" ht="24.75" customHeight="1">
      <c r="B58" s="241"/>
      <c r="C58" s="305" t="s">
        <v>302</v>
      </c>
      <c r="D58" s="305"/>
      <c r="E58" s="305"/>
      <c r="F58" s="306"/>
    </row>
    <row r="59" spans="1:6" s="38" customFormat="1" ht="24.75" customHeight="1">
      <c r="B59" s="243"/>
      <c r="C59" s="307"/>
      <c r="D59" s="307"/>
      <c r="E59" s="307"/>
      <c r="F59" s="308"/>
    </row>
    <row r="60" spans="1:6" s="38" customFormat="1" ht="15" customHeight="1">
      <c r="B60" s="6"/>
      <c r="C60" s="41"/>
      <c r="D60" s="41"/>
      <c r="E60" s="17"/>
      <c r="F60" s="105"/>
    </row>
    <row r="61" spans="1:6" s="38" customFormat="1" ht="15" customHeight="1">
      <c r="B61" s="6"/>
      <c r="C61" s="41"/>
      <c r="D61" s="41"/>
      <c r="E61" s="17"/>
      <c r="F61" s="105"/>
    </row>
    <row r="62" spans="1:6" ht="12.75" customHeight="1">
      <c r="B62" s="6"/>
      <c r="C62" s="17"/>
      <c r="D62" s="17"/>
      <c r="E62" s="17"/>
      <c r="F62" s="105"/>
    </row>
    <row r="63" spans="1:6" ht="5.25" customHeight="1">
      <c r="B63" s="6"/>
      <c r="C63" s="7"/>
      <c r="D63" s="7"/>
      <c r="E63" s="8"/>
      <c r="F63" s="104"/>
    </row>
    <row r="64" spans="1:6" s="36" customFormat="1" ht="10.5" customHeight="1">
      <c r="B64" s="299" t="s">
        <v>264</v>
      </c>
      <c r="C64" s="300"/>
      <c r="D64" s="300"/>
      <c r="E64" s="300"/>
      <c r="F64" s="301"/>
    </row>
    <row r="65" spans="2:7" s="36" customFormat="1" ht="10.5" customHeight="1">
      <c r="B65" s="302"/>
      <c r="C65" s="303"/>
      <c r="D65" s="303"/>
      <c r="E65" s="303"/>
      <c r="F65" s="304"/>
    </row>
    <row r="66" spans="2:7" ht="10.5" customHeight="1">
      <c r="B66" s="299" t="s">
        <v>9</v>
      </c>
      <c r="C66" s="300"/>
      <c r="D66" s="300"/>
      <c r="E66" s="300"/>
      <c r="F66" s="301"/>
    </row>
    <row r="67" spans="2:7" ht="14.25" customHeight="1">
      <c r="B67" s="309"/>
      <c r="C67" s="310"/>
      <c r="D67" s="310"/>
      <c r="E67" s="310"/>
      <c r="F67" s="311"/>
    </row>
    <row r="68" spans="2:7" ht="18" customHeight="1">
      <c r="B68" s="289" t="s">
        <v>62</v>
      </c>
      <c r="C68" s="289"/>
      <c r="D68" s="289"/>
      <c r="E68" s="289"/>
      <c r="F68" s="289"/>
      <c r="G68" s="4"/>
    </row>
    <row r="69" spans="2:7">
      <c r="B69" s="283" t="s">
        <v>6</v>
      </c>
      <c r="C69" s="284"/>
      <c r="D69" s="285"/>
      <c r="E69" s="178" t="s">
        <v>10</v>
      </c>
      <c r="F69" s="184" t="s">
        <v>11</v>
      </c>
      <c r="G69" s="4"/>
    </row>
    <row r="70" spans="2:7">
      <c r="B70" s="286" t="s">
        <v>57</v>
      </c>
      <c r="C70" s="287"/>
      <c r="D70" s="287"/>
      <c r="E70" s="183" t="s">
        <v>59</v>
      </c>
      <c r="F70" s="109">
        <v>840</v>
      </c>
      <c r="G70" s="4"/>
    </row>
    <row r="71" spans="2:7">
      <c r="B71" s="53"/>
      <c r="C71" s="53"/>
      <c r="D71" s="53"/>
      <c r="E71" s="47"/>
      <c r="F71" s="107"/>
      <c r="G71" s="4"/>
    </row>
    <row r="72" spans="2:7" ht="18" customHeight="1">
      <c r="B72" s="289" t="s">
        <v>58</v>
      </c>
      <c r="C72" s="289"/>
      <c r="D72" s="289"/>
      <c r="E72" s="289"/>
      <c r="F72" s="289"/>
    </row>
    <row r="73" spans="2:7">
      <c r="B73" s="283" t="s">
        <v>6</v>
      </c>
      <c r="C73" s="284"/>
      <c r="D73" s="285"/>
      <c r="E73" s="178" t="s">
        <v>10</v>
      </c>
      <c r="F73" s="184" t="s">
        <v>11</v>
      </c>
    </row>
    <row r="74" spans="2:7" ht="15" customHeight="1">
      <c r="B74" s="286" t="s">
        <v>57</v>
      </c>
      <c r="C74" s="287"/>
      <c r="D74" s="287"/>
      <c r="E74" s="183" t="s">
        <v>70</v>
      </c>
      <c r="F74" s="109">
        <v>840</v>
      </c>
    </row>
    <row r="75" spans="2:7">
      <c r="B75" s="53"/>
      <c r="C75" s="53"/>
      <c r="D75" s="53"/>
      <c r="E75" s="47"/>
      <c r="F75" s="107"/>
      <c r="G75" s="4"/>
    </row>
    <row r="76" spans="2:7" ht="18" customHeight="1">
      <c r="B76" s="289" t="s">
        <v>210</v>
      </c>
      <c r="C76" s="289"/>
      <c r="D76" s="289"/>
      <c r="E76" s="289"/>
      <c r="F76" s="289"/>
    </row>
    <row r="77" spans="2:7">
      <c r="B77" s="283" t="s">
        <v>6</v>
      </c>
      <c r="C77" s="284"/>
      <c r="D77" s="285"/>
      <c r="E77" s="178" t="s">
        <v>10</v>
      </c>
      <c r="F77" s="184" t="s">
        <v>11</v>
      </c>
    </row>
    <row r="78" spans="2:7">
      <c r="B78" s="286" t="s">
        <v>59</v>
      </c>
      <c r="C78" s="287"/>
      <c r="D78" s="287"/>
      <c r="E78" s="183" t="s">
        <v>200</v>
      </c>
      <c r="F78" s="109">
        <v>840</v>
      </c>
    </row>
    <row r="79" spans="2:7">
      <c r="B79" s="53"/>
      <c r="C79" s="53"/>
      <c r="D79" s="53"/>
      <c r="E79" s="47"/>
      <c r="F79" s="107"/>
    </row>
    <row r="80" spans="2:7" ht="18" customHeight="1">
      <c r="B80" s="289" t="s">
        <v>211</v>
      </c>
      <c r="C80" s="289"/>
      <c r="D80" s="289"/>
      <c r="E80" s="289"/>
      <c r="F80" s="289"/>
    </row>
    <row r="81" spans="1:7">
      <c r="B81" s="283" t="s">
        <v>6</v>
      </c>
      <c r="C81" s="284"/>
      <c r="D81" s="285"/>
      <c r="E81" s="178" t="s">
        <v>10</v>
      </c>
      <c r="F81" s="184" t="s">
        <v>11</v>
      </c>
    </row>
    <row r="82" spans="1:7">
      <c r="B82" s="286" t="s">
        <v>109</v>
      </c>
      <c r="C82" s="287"/>
      <c r="D82" s="287"/>
      <c r="E82" s="183" t="s">
        <v>207</v>
      </c>
      <c r="F82" s="109">
        <v>840</v>
      </c>
    </row>
    <row r="83" spans="1:7">
      <c r="B83" s="286" t="s">
        <v>207</v>
      </c>
      <c r="C83" s="287"/>
      <c r="D83" s="287"/>
      <c r="E83" s="183" t="s">
        <v>55</v>
      </c>
      <c r="F83" s="109">
        <v>420</v>
      </c>
    </row>
    <row r="84" spans="1:7" s="39" customFormat="1" ht="18" customHeight="1">
      <c r="B84" s="53"/>
      <c r="C84" s="53"/>
      <c r="D84" s="53"/>
      <c r="E84" s="47"/>
      <c r="F84" s="107"/>
    </row>
    <row r="85" spans="1:7" ht="18" customHeight="1">
      <c r="B85" s="289" t="s">
        <v>56</v>
      </c>
      <c r="C85" s="289"/>
      <c r="D85" s="289"/>
      <c r="E85" s="289"/>
      <c r="F85" s="289"/>
    </row>
    <row r="86" spans="1:7">
      <c r="B86" s="283" t="s">
        <v>6</v>
      </c>
      <c r="C86" s="284"/>
      <c r="D86" s="285"/>
      <c r="E86" s="178" t="s">
        <v>10</v>
      </c>
      <c r="F86" s="184" t="s">
        <v>11</v>
      </c>
    </row>
    <row r="87" spans="1:7" s="10" customFormat="1">
      <c r="A87" s="102"/>
      <c r="B87" s="286" t="s">
        <v>109</v>
      </c>
      <c r="C87" s="287"/>
      <c r="D87" s="287"/>
      <c r="E87" s="183" t="s">
        <v>54</v>
      </c>
      <c r="F87" s="109">
        <v>840</v>
      </c>
      <c r="G87" s="4"/>
    </row>
    <row r="88" spans="1:7" s="10" customFormat="1">
      <c r="A88" s="102"/>
      <c r="B88" s="53"/>
      <c r="C88" s="53"/>
      <c r="D88" s="11"/>
      <c r="E88" s="47"/>
      <c r="F88" s="107"/>
    </row>
    <row r="89" spans="1:7" ht="18" customHeight="1">
      <c r="B89" s="289" t="s">
        <v>59</v>
      </c>
      <c r="C89" s="289"/>
      <c r="D89" s="289"/>
      <c r="E89" s="289"/>
      <c r="F89" s="289"/>
    </row>
    <row r="90" spans="1:7">
      <c r="B90" s="283" t="s">
        <v>6</v>
      </c>
      <c r="C90" s="284"/>
      <c r="D90" s="285"/>
      <c r="E90" s="178" t="s">
        <v>10</v>
      </c>
      <c r="F90" s="184" t="s">
        <v>11</v>
      </c>
    </row>
    <row r="91" spans="1:7">
      <c r="B91" s="286" t="s">
        <v>80</v>
      </c>
      <c r="C91" s="287"/>
      <c r="D91" s="287"/>
      <c r="E91" s="183" t="s">
        <v>56</v>
      </c>
      <c r="F91" s="109">
        <v>840</v>
      </c>
    </row>
    <row r="92" spans="1:7" ht="15.75" customHeight="1">
      <c r="B92" s="53"/>
      <c r="C92" s="54"/>
      <c r="D92" s="54"/>
      <c r="E92" s="54"/>
      <c r="F92" s="108"/>
    </row>
    <row r="93" spans="1:7" ht="18" customHeight="1">
      <c r="B93" s="289" t="s">
        <v>63</v>
      </c>
      <c r="C93" s="289"/>
      <c r="D93" s="289"/>
      <c r="E93" s="289"/>
      <c r="F93" s="289"/>
    </row>
    <row r="94" spans="1:7">
      <c r="B94" s="283" t="s">
        <v>6</v>
      </c>
      <c r="C94" s="284"/>
      <c r="D94" s="285"/>
      <c r="E94" s="178" t="s">
        <v>10</v>
      </c>
      <c r="F94" s="184" t="s">
        <v>11</v>
      </c>
    </row>
    <row r="95" spans="1:7">
      <c r="B95" s="286" t="s">
        <v>58</v>
      </c>
      <c r="C95" s="287"/>
      <c r="D95" s="287"/>
      <c r="E95" s="183" t="s">
        <v>206</v>
      </c>
      <c r="F95" s="109">
        <v>840</v>
      </c>
      <c r="G95" s="4"/>
    </row>
    <row r="96" spans="1:7">
      <c r="B96" s="53"/>
      <c r="C96" s="53"/>
      <c r="D96" s="53"/>
      <c r="E96" s="47"/>
      <c r="F96" s="107"/>
    </row>
    <row r="97" spans="2:7" ht="18" customHeight="1">
      <c r="B97" s="289" t="s">
        <v>176</v>
      </c>
      <c r="C97" s="289"/>
      <c r="D97" s="289"/>
      <c r="E97" s="289"/>
      <c r="F97" s="289"/>
    </row>
    <row r="98" spans="2:7">
      <c r="B98" s="283" t="s">
        <v>6</v>
      </c>
      <c r="C98" s="284"/>
      <c r="D98" s="285"/>
      <c r="E98" s="178" t="s">
        <v>10</v>
      </c>
      <c r="F98" s="184" t="s">
        <v>11</v>
      </c>
    </row>
    <row r="99" spans="2:7">
      <c r="B99" s="286" t="s">
        <v>80</v>
      </c>
      <c r="C99" s="287"/>
      <c r="D99" s="287"/>
      <c r="E99" s="183" t="s">
        <v>56</v>
      </c>
      <c r="F99" s="109">
        <v>840</v>
      </c>
      <c r="G99" s="4"/>
    </row>
    <row r="100" spans="2:7">
      <c r="B100" s="53"/>
      <c r="C100" s="54"/>
      <c r="D100" s="54"/>
      <c r="E100" s="54"/>
      <c r="F100" s="108"/>
    </row>
    <row r="101" spans="2:7" ht="18" customHeight="1">
      <c r="B101" s="289" t="s">
        <v>209</v>
      </c>
      <c r="C101" s="289"/>
      <c r="D101" s="289"/>
      <c r="E101" s="289"/>
      <c r="F101" s="289"/>
    </row>
    <row r="102" spans="2:7">
      <c r="B102" s="283" t="s">
        <v>6</v>
      </c>
      <c r="C102" s="284"/>
      <c r="D102" s="285"/>
      <c r="E102" s="178" t="s">
        <v>10</v>
      </c>
      <c r="F102" s="184" t="s">
        <v>11</v>
      </c>
    </row>
    <row r="103" spans="2:7">
      <c r="B103" s="286" t="s">
        <v>80</v>
      </c>
      <c r="C103" s="287"/>
      <c r="D103" s="287"/>
      <c r="E103" s="183" t="s">
        <v>56</v>
      </c>
      <c r="F103" s="109">
        <v>840</v>
      </c>
    </row>
    <row r="104" spans="2:7">
      <c r="B104" s="286" t="s">
        <v>56</v>
      </c>
      <c r="C104" s="287"/>
      <c r="D104" s="288"/>
      <c r="E104" s="183" t="s">
        <v>174</v>
      </c>
      <c r="F104" s="106">
        <v>630</v>
      </c>
    </row>
    <row r="105" spans="2:7">
      <c r="B105" s="286" t="s">
        <v>174</v>
      </c>
      <c r="C105" s="287"/>
      <c r="D105" s="287"/>
      <c r="E105" s="183" t="s">
        <v>207</v>
      </c>
      <c r="F105" s="109">
        <v>420</v>
      </c>
    </row>
    <row r="106" spans="2:7" ht="15" customHeight="1">
      <c r="B106" s="53"/>
      <c r="C106" s="54"/>
      <c r="D106" s="54"/>
      <c r="E106" s="54"/>
      <c r="F106" s="108"/>
    </row>
    <row r="107" spans="2:7" ht="18" customHeight="1">
      <c r="B107" s="289" t="s">
        <v>60</v>
      </c>
      <c r="C107" s="289"/>
      <c r="D107" s="289"/>
      <c r="E107" s="289"/>
      <c r="F107" s="289"/>
    </row>
    <row r="108" spans="2:7">
      <c r="B108" s="283" t="s">
        <v>6</v>
      </c>
      <c r="C108" s="284"/>
      <c r="D108" s="285"/>
      <c r="E108" s="178" t="s">
        <v>10</v>
      </c>
      <c r="F108" s="184" t="s">
        <v>11</v>
      </c>
    </row>
    <row r="109" spans="2:7">
      <c r="B109" s="286" t="s">
        <v>210</v>
      </c>
      <c r="C109" s="287"/>
      <c r="D109" s="288"/>
      <c r="E109" s="183" t="s">
        <v>56</v>
      </c>
      <c r="F109" s="106">
        <v>840</v>
      </c>
    </row>
    <row r="110" spans="2:7">
      <c r="B110" s="286" t="s">
        <v>56</v>
      </c>
      <c r="C110" s="287"/>
      <c r="D110" s="288"/>
      <c r="E110" s="183" t="s">
        <v>61</v>
      </c>
      <c r="F110" s="106">
        <v>630</v>
      </c>
    </row>
    <row r="111" spans="2:7" s="38" customFormat="1">
      <c r="B111" s="53"/>
      <c r="C111" s="53"/>
      <c r="D111" s="53"/>
      <c r="E111" s="47"/>
      <c r="F111" s="107"/>
    </row>
    <row r="112" spans="2:7" s="38" customFormat="1" ht="6" customHeight="1">
      <c r="B112" s="53"/>
      <c r="C112" s="53"/>
      <c r="D112" s="53"/>
      <c r="E112" s="47"/>
      <c r="F112" s="107"/>
    </row>
    <row r="113" spans="2:6" s="38" customFormat="1" ht="11.25" customHeight="1">
      <c r="B113" s="299" t="s">
        <v>264</v>
      </c>
      <c r="C113" s="300"/>
      <c r="D113" s="300"/>
      <c r="E113" s="300"/>
      <c r="F113" s="301"/>
    </row>
    <row r="114" spans="2:6" s="38" customFormat="1" ht="11.25" customHeight="1">
      <c r="B114" s="302"/>
      <c r="C114" s="303"/>
      <c r="D114" s="303"/>
      <c r="E114" s="303"/>
      <c r="F114" s="304"/>
    </row>
    <row r="115" spans="2:6" s="38" customFormat="1" ht="10.5" customHeight="1">
      <c r="B115" s="299" t="s">
        <v>9</v>
      </c>
      <c r="C115" s="300"/>
      <c r="D115" s="300"/>
      <c r="E115" s="300"/>
      <c r="F115" s="301"/>
    </row>
    <row r="116" spans="2:6" s="38" customFormat="1" ht="10.5" customHeight="1">
      <c r="B116" s="302"/>
      <c r="C116" s="303"/>
      <c r="D116" s="303"/>
      <c r="E116" s="303"/>
      <c r="F116" s="304"/>
    </row>
    <row r="117" spans="2:6">
      <c r="B117" s="289" t="s">
        <v>141</v>
      </c>
      <c r="C117" s="289"/>
      <c r="D117" s="289"/>
      <c r="E117" s="289"/>
      <c r="F117" s="289"/>
    </row>
    <row r="118" spans="2:6">
      <c r="B118" s="283" t="s">
        <v>6</v>
      </c>
      <c r="C118" s="284"/>
      <c r="D118" s="285"/>
      <c r="E118" s="178" t="s">
        <v>10</v>
      </c>
      <c r="F118" s="184" t="s">
        <v>11</v>
      </c>
    </row>
    <row r="119" spans="2:6">
      <c r="B119" s="286" t="s">
        <v>210</v>
      </c>
      <c r="C119" s="287"/>
      <c r="D119" s="288"/>
      <c r="E119" s="183" t="s">
        <v>56</v>
      </c>
      <c r="F119" s="106">
        <v>840</v>
      </c>
    </row>
    <row r="120" spans="2:6">
      <c r="B120" s="286" t="s">
        <v>56</v>
      </c>
      <c r="C120" s="287"/>
      <c r="D120" s="288"/>
      <c r="E120" s="183" t="s">
        <v>175</v>
      </c>
      <c r="F120" s="106">
        <v>630</v>
      </c>
    </row>
    <row r="121" spans="2:6">
      <c r="B121" s="286" t="s">
        <v>175</v>
      </c>
      <c r="C121" s="287"/>
      <c r="D121" s="288"/>
      <c r="E121" s="183" t="s">
        <v>204</v>
      </c>
      <c r="F121" s="106">
        <v>420</v>
      </c>
    </row>
    <row r="122" spans="2:6">
      <c r="B122" s="53"/>
      <c r="C122" s="53"/>
      <c r="D122" s="53"/>
      <c r="E122" s="47"/>
      <c r="F122" s="107"/>
    </row>
    <row r="123" spans="2:6">
      <c r="B123" s="289" t="s">
        <v>227</v>
      </c>
      <c r="C123" s="289"/>
      <c r="D123" s="289"/>
      <c r="E123" s="289"/>
      <c r="F123" s="289"/>
    </row>
    <row r="124" spans="2:6">
      <c r="B124" s="283" t="s">
        <v>6</v>
      </c>
      <c r="C124" s="284"/>
      <c r="D124" s="285"/>
      <c r="E124" s="178" t="s">
        <v>10</v>
      </c>
      <c r="F124" s="184" t="s">
        <v>11</v>
      </c>
    </row>
    <row r="125" spans="2:6">
      <c r="B125" s="286" t="s">
        <v>303</v>
      </c>
      <c r="C125" s="287"/>
      <c r="D125" s="288"/>
      <c r="E125" s="183" t="s">
        <v>175</v>
      </c>
      <c r="F125" s="106">
        <v>630</v>
      </c>
    </row>
    <row r="126" spans="2:6">
      <c r="B126" s="286" t="s">
        <v>175</v>
      </c>
      <c r="C126" s="287"/>
      <c r="D126" s="288"/>
      <c r="E126" s="183" t="s">
        <v>177</v>
      </c>
      <c r="F126" s="106">
        <v>420</v>
      </c>
    </row>
    <row r="127" spans="2:6">
      <c r="B127" s="53"/>
      <c r="C127" s="54"/>
      <c r="D127" s="54"/>
      <c r="E127" s="54"/>
      <c r="F127" s="108"/>
    </row>
    <row r="128" spans="2:6" ht="18" customHeight="1">
      <c r="B128" s="289" t="s">
        <v>173</v>
      </c>
      <c r="C128" s="289"/>
      <c r="D128" s="289"/>
      <c r="E128" s="289"/>
      <c r="F128" s="289"/>
    </row>
    <row r="129" spans="2:6">
      <c r="B129" s="283" t="s">
        <v>6</v>
      </c>
      <c r="C129" s="284"/>
      <c r="D129" s="285"/>
      <c r="E129" s="178" t="s">
        <v>10</v>
      </c>
      <c r="F129" s="184" t="s">
        <v>11</v>
      </c>
    </row>
    <row r="130" spans="2:6">
      <c r="B130" s="286" t="s">
        <v>208</v>
      </c>
      <c r="C130" s="287"/>
      <c r="D130" s="288"/>
      <c r="E130" s="183" t="s">
        <v>108</v>
      </c>
      <c r="F130" s="106">
        <v>630</v>
      </c>
    </row>
    <row r="131" spans="2:6">
      <c r="B131" s="53"/>
      <c r="C131" s="53"/>
      <c r="D131" s="53"/>
      <c r="E131" s="47"/>
      <c r="F131" s="107"/>
    </row>
    <row r="132" spans="2:6">
      <c r="B132" s="289" t="s">
        <v>205</v>
      </c>
      <c r="C132" s="289"/>
      <c r="D132" s="289"/>
      <c r="E132" s="289"/>
      <c r="F132" s="289"/>
    </row>
    <row r="133" spans="2:6">
      <c r="B133" s="283" t="s">
        <v>6</v>
      </c>
      <c r="C133" s="284"/>
      <c r="D133" s="285"/>
      <c r="E133" s="178" t="s">
        <v>10</v>
      </c>
      <c r="F133" s="184" t="s">
        <v>11</v>
      </c>
    </row>
    <row r="134" spans="2:6">
      <c r="B134" s="286" t="s">
        <v>209</v>
      </c>
      <c r="C134" s="287"/>
      <c r="D134" s="288"/>
      <c r="E134" s="183" t="s">
        <v>194</v>
      </c>
      <c r="F134" s="106">
        <v>630</v>
      </c>
    </row>
    <row r="135" spans="2:6" s="38" customFormat="1">
      <c r="B135" s="185"/>
      <c r="C135" s="185"/>
      <c r="D135" s="185"/>
      <c r="E135" s="63"/>
      <c r="F135" s="115"/>
    </row>
    <row r="136" spans="2:6" s="38" customFormat="1">
      <c r="B136" s="289" t="s">
        <v>175</v>
      </c>
      <c r="C136" s="289"/>
      <c r="D136" s="289"/>
      <c r="E136" s="289"/>
      <c r="F136" s="289"/>
    </row>
    <row r="137" spans="2:6" s="38" customFormat="1">
      <c r="B137" s="283" t="s">
        <v>6</v>
      </c>
      <c r="C137" s="284"/>
      <c r="D137" s="285"/>
      <c r="E137" s="178" t="s">
        <v>10</v>
      </c>
      <c r="F137" s="184" t="s">
        <v>11</v>
      </c>
    </row>
    <row r="138" spans="2:6" s="38" customFormat="1">
      <c r="B138" s="286" t="s">
        <v>209</v>
      </c>
      <c r="C138" s="287"/>
      <c r="D138" s="288"/>
      <c r="E138" s="183" t="s">
        <v>194</v>
      </c>
      <c r="F138" s="106">
        <v>630</v>
      </c>
    </row>
    <row r="139" spans="2:6" s="38" customFormat="1">
      <c r="B139" s="185"/>
      <c r="C139" s="185"/>
      <c r="D139" s="185"/>
      <c r="E139" s="63"/>
      <c r="F139" s="115"/>
    </row>
    <row r="140" spans="2:6">
      <c r="B140" s="289" t="s">
        <v>228</v>
      </c>
      <c r="C140" s="289"/>
      <c r="D140" s="289"/>
      <c r="E140" s="289"/>
      <c r="F140" s="289"/>
    </row>
    <row r="141" spans="2:6" ht="13.5" customHeight="1">
      <c r="B141" s="283" t="s">
        <v>6</v>
      </c>
      <c r="C141" s="284"/>
      <c r="D141" s="285"/>
      <c r="E141" s="179" t="s">
        <v>10</v>
      </c>
      <c r="F141" s="114" t="s">
        <v>11</v>
      </c>
    </row>
    <row r="142" spans="2:6">
      <c r="B142" s="286" t="s">
        <v>112</v>
      </c>
      <c r="C142" s="287"/>
      <c r="D142" s="288"/>
      <c r="E142" s="183" t="s">
        <v>110</v>
      </c>
      <c r="F142" s="106">
        <v>420</v>
      </c>
    </row>
    <row r="143" spans="2:6">
      <c r="B143" s="53"/>
      <c r="C143" s="54"/>
      <c r="D143" s="54"/>
      <c r="E143" s="54"/>
      <c r="F143" s="108"/>
    </row>
    <row r="144" spans="2:6">
      <c r="B144" s="289" t="s">
        <v>177</v>
      </c>
      <c r="C144" s="289"/>
      <c r="D144" s="289"/>
      <c r="E144" s="289"/>
      <c r="F144" s="289"/>
    </row>
    <row r="145" spans="2:7">
      <c r="B145" s="283" t="s">
        <v>6</v>
      </c>
      <c r="C145" s="284"/>
      <c r="D145" s="285"/>
      <c r="E145" s="178" t="s">
        <v>10</v>
      </c>
      <c r="F145" s="184" t="s">
        <v>11</v>
      </c>
      <c r="G145" s="14"/>
    </row>
    <row r="146" spans="2:7">
      <c r="B146" s="286" t="s">
        <v>204</v>
      </c>
      <c r="C146" s="287"/>
      <c r="D146" s="288"/>
      <c r="E146" s="183" t="s">
        <v>229</v>
      </c>
      <c r="F146" s="106">
        <v>420</v>
      </c>
      <c r="G146" s="15"/>
    </row>
    <row r="147" spans="2:7" s="17" customFormat="1">
      <c r="B147" s="53"/>
      <c r="C147" s="54"/>
      <c r="D147" s="54"/>
      <c r="E147" s="54"/>
      <c r="F147" s="108"/>
      <c r="G147" s="16"/>
    </row>
    <row r="148" spans="2:7" s="17" customFormat="1">
      <c r="B148" s="289" t="s">
        <v>110</v>
      </c>
      <c r="C148" s="289"/>
      <c r="D148" s="289"/>
      <c r="E148" s="289"/>
      <c r="F148" s="289"/>
      <c r="G148" s="16"/>
    </row>
    <row r="149" spans="2:7" s="17" customFormat="1">
      <c r="B149" s="283" t="s">
        <v>6</v>
      </c>
      <c r="C149" s="284"/>
      <c r="D149" s="285"/>
      <c r="E149" s="178" t="s">
        <v>10</v>
      </c>
      <c r="F149" s="184" t="s">
        <v>11</v>
      </c>
      <c r="G149" s="18"/>
    </row>
    <row r="150" spans="2:7">
      <c r="B150" s="293" t="s">
        <v>204</v>
      </c>
      <c r="C150" s="294"/>
      <c r="D150" s="295"/>
      <c r="E150" s="186" t="s">
        <v>201</v>
      </c>
      <c r="F150" s="106">
        <v>420</v>
      </c>
      <c r="G150" s="14"/>
    </row>
    <row r="151" spans="2:7" s="38" customFormat="1">
      <c r="B151" s="53"/>
      <c r="C151" s="53"/>
      <c r="D151" s="53"/>
      <c r="E151" s="47"/>
      <c r="F151" s="110"/>
      <c r="G151" s="14"/>
    </row>
    <row r="152" spans="2:7" s="38" customFormat="1">
      <c r="B152" s="289" t="s">
        <v>304</v>
      </c>
      <c r="C152" s="289"/>
      <c r="D152" s="289"/>
      <c r="E152" s="289"/>
      <c r="F152" s="289"/>
      <c r="G152" s="14"/>
    </row>
    <row r="153" spans="2:7" s="38" customFormat="1">
      <c r="B153" s="283" t="s">
        <v>6</v>
      </c>
      <c r="C153" s="284"/>
      <c r="D153" s="285"/>
      <c r="E153" s="178" t="s">
        <v>10</v>
      </c>
      <c r="F153" s="184" t="s">
        <v>11</v>
      </c>
      <c r="G153" s="14"/>
    </row>
    <row r="154" spans="2:7" s="38" customFormat="1">
      <c r="B154" s="286" t="s">
        <v>206</v>
      </c>
      <c r="C154" s="287"/>
      <c r="D154" s="288"/>
      <c r="E154" s="183" t="s">
        <v>305</v>
      </c>
      <c r="F154" s="106">
        <v>420</v>
      </c>
      <c r="G154" s="14"/>
    </row>
    <row r="155" spans="2:7" s="38" customFormat="1">
      <c r="B155" s="244"/>
      <c r="C155" s="245"/>
      <c r="D155" s="245"/>
      <c r="E155" s="246"/>
      <c r="F155" s="247"/>
      <c r="G155" s="14"/>
    </row>
    <row r="156" spans="2:7">
      <c r="B156" s="155" t="s">
        <v>186</v>
      </c>
      <c r="C156" s="56"/>
      <c r="D156" s="56"/>
      <c r="E156" s="44"/>
      <c r="F156" s="248"/>
    </row>
    <row r="157" spans="2:7" ht="36" customHeight="1">
      <c r="B157" s="296" t="s">
        <v>288</v>
      </c>
      <c r="C157" s="297"/>
      <c r="D157" s="297"/>
      <c r="E157" s="297"/>
      <c r="F157" s="298"/>
    </row>
    <row r="158" spans="2:7" ht="30.75" customHeight="1">
      <c r="B158" s="296" t="s">
        <v>265</v>
      </c>
      <c r="C158" s="297"/>
      <c r="D158" s="297"/>
      <c r="E158" s="297"/>
      <c r="F158" s="298"/>
    </row>
    <row r="159" spans="2:7">
      <c r="B159" s="141"/>
      <c r="C159" s="58"/>
      <c r="D159" s="58"/>
      <c r="E159" s="58"/>
      <c r="F159" s="249"/>
    </row>
    <row r="160" spans="2:7" ht="42" customHeight="1">
      <c r="B160" s="290" t="s">
        <v>388</v>
      </c>
      <c r="C160" s="291"/>
      <c r="D160" s="291"/>
      <c r="E160" s="291"/>
      <c r="F160" s="292"/>
    </row>
  </sheetData>
  <mergeCells count="77">
    <mergeCell ref="B136:F136"/>
    <mergeCell ref="B115:F116"/>
    <mergeCell ref="B117:F117"/>
    <mergeCell ref="B46:F47"/>
    <mergeCell ref="C58:F59"/>
    <mergeCell ref="B110:D110"/>
    <mergeCell ref="B68:F68"/>
    <mergeCell ref="B72:F72"/>
    <mergeCell ref="B64:F65"/>
    <mergeCell ref="B66:F67"/>
    <mergeCell ref="B113:F114"/>
    <mergeCell ref="B95:D95"/>
    <mergeCell ref="B109:D109"/>
    <mergeCell ref="B102:D102"/>
    <mergeCell ref="B103:D103"/>
    <mergeCell ref="B104:D104"/>
    <mergeCell ref="B105:D105"/>
    <mergeCell ref="B108:D108"/>
    <mergeCell ref="B107:F107"/>
    <mergeCell ref="B87:D87"/>
    <mergeCell ref="B86:D86"/>
    <mergeCell ref="B89:F89"/>
    <mergeCell ref="B69:D69"/>
    <mergeCell ref="B70:D70"/>
    <mergeCell ref="B73:D73"/>
    <mergeCell ref="B74:D74"/>
    <mergeCell ref="B158:F158"/>
    <mergeCell ref="B141:D141"/>
    <mergeCell ref="B2:F2"/>
    <mergeCell ref="B3:F3"/>
    <mergeCell ref="C56:F56"/>
    <mergeCell ref="B4:F5"/>
    <mergeCell ref="B85:F85"/>
    <mergeCell ref="B80:F80"/>
    <mergeCell ref="B77:D77"/>
    <mergeCell ref="B78:D78"/>
    <mergeCell ref="B81:D81"/>
    <mergeCell ref="B82:D82"/>
    <mergeCell ref="B83:D83"/>
    <mergeCell ref="B76:F76"/>
    <mergeCell ref="B160:F160"/>
    <mergeCell ref="B148:F148"/>
    <mergeCell ref="B132:F132"/>
    <mergeCell ref="B128:F128"/>
    <mergeCell ref="B123:F123"/>
    <mergeCell ref="B140:F140"/>
    <mergeCell ref="B144:F144"/>
    <mergeCell ref="B124:D124"/>
    <mergeCell ref="B125:D125"/>
    <mergeCell ref="B126:D126"/>
    <mergeCell ref="B129:D129"/>
    <mergeCell ref="B130:D130"/>
    <mergeCell ref="B150:D150"/>
    <mergeCell ref="B157:F157"/>
    <mergeCell ref="B145:D145"/>
    <mergeCell ref="B146:D146"/>
    <mergeCell ref="B93:F93"/>
    <mergeCell ref="B97:F97"/>
    <mergeCell ref="B101:F101"/>
    <mergeCell ref="B90:D90"/>
    <mergeCell ref="B91:D91"/>
    <mergeCell ref="B94:D94"/>
    <mergeCell ref="B98:D98"/>
    <mergeCell ref="B99:D99"/>
    <mergeCell ref="B118:D118"/>
    <mergeCell ref="B119:D119"/>
    <mergeCell ref="B120:D120"/>
    <mergeCell ref="B121:D121"/>
    <mergeCell ref="B142:D142"/>
    <mergeCell ref="B137:D137"/>
    <mergeCell ref="B153:D153"/>
    <mergeCell ref="B154:D154"/>
    <mergeCell ref="B149:D149"/>
    <mergeCell ref="B133:D133"/>
    <mergeCell ref="B134:D134"/>
    <mergeCell ref="B138:D138"/>
    <mergeCell ref="B152:F152"/>
  </mergeCells>
  <phoneticPr fontId="0" type="noConversion"/>
  <printOptions horizontalCentered="1"/>
  <pageMargins left="0.51181102362204722" right="0.51181102362204722" top="0.51181102362204722" bottom="0.51181102362204722" header="0.23622047244094491" footer="0.23622047244094491"/>
  <pageSetup scale="86" orientation="portrait" r:id="rId1"/>
  <headerFooter alignWithMargins="0"/>
  <rowBreaks count="3" manualBreakCount="3">
    <brk id="44" max="6" man="1"/>
    <brk id="62" max="6" man="1"/>
    <brk id="111" max="6" man="1"/>
  </rowBreaks>
</worksheet>
</file>

<file path=xl/worksheets/sheet10.xml><?xml version="1.0" encoding="utf-8"?>
<worksheet xmlns="http://schemas.openxmlformats.org/spreadsheetml/2006/main" xmlns:r="http://schemas.openxmlformats.org/officeDocument/2006/relationships">
  <dimension ref="A1:G95"/>
  <sheetViews>
    <sheetView view="pageBreakPreview" topLeftCell="A79" zoomScaleSheetLayoutView="100" workbookViewId="0">
      <selection activeCell="C52" sqref="C52"/>
    </sheetView>
  </sheetViews>
  <sheetFormatPr baseColWidth="10" defaultRowHeight="13.5"/>
  <cols>
    <col min="1" max="1" width="4.140625" customWidth="1"/>
    <col min="2" max="2" width="11.42578125" style="10"/>
    <col min="3" max="6" width="16.7109375" style="10" customWidth="1"/>
    <col min="7" max="7" width="4.7109375" customWidth="1"/>
  </cols>
  <sheetData>
    <row r="1" spans="1:7" ht="5.25" customHeight="1">
      <c r="A1" s="1"/>
    </row>
    <row r="2" spans="1:7" ht="13.5" customHeight="1">
      <c r="A2" s="1"/>
      <c r="B2" s="312" t="s">
        <v>280</v>
      </c>
      <c r="C2" s="313"/>
      <c r="D2" s="313"/>
      <c r="E2" s="313"/>
      <c r="F2" s="314"/>
    </row>
    <row r="3" spans="1:7" ht="13.5" customHeight="1">
      <c r="A3" s="1"/>
      <c r="B3" s="427" t="s">
        <v>413</v>
      </c>
      <c r="C3" s="428"/>
      <c r="D3" s="428"/>
      <c r="E3" s="428"/>
      <c r="F3" s="429"/>
    </row>
    <row r="4" spans="1:7" ht="18" customHeight="1">
      <c r="A4" s="1"/>
      <c r="B4" s="430" t="s">
        <v>246</v>
      </c>
      <c r="C4" s="431"/>
      <c r="D4" s="431"/>
      <c r="E4" s="431"/>
      <c r="F4" s="432"/>
      <c r="G4" s="33"/>
    </row>
    <row r="5" spans="1:7" ht="15">
      <c r="A5" s="1"/>
      <c r="B5" s="217" t="s">
        <v>29</v>
      </c>
      <c r="C5" s="217">
        <v>55</v>
      </c>
      <c r="D5" s="217">
        <v>65</v>
      </c>
      <c r="E5" s="217">
        <v>75</v>
      </c>
      <c r="F5" s="217">
        <v>85</v>
      </c>
      <c r="G5" s="33"/>
    </row>
    <row r="6" spans="1:7" ht="15.75">
      <c r="A6" s="1"/>
      <c r="B6" s="52">
        <v>1</v>
      </c>
      <c r="C6" s="52">
        <v>0.99219999999999997</v>
      </c>
      <c r="D6" s="52">
        <v>0.99219999999999997</v>
      </c>
      <c r="E6" s="52">
        <v>0.99319999999999997</v>
      </c>
      <c r="F6" s="67">
        <v>0.99399999999999999</v>
      </c>
    </row>
    <row r="7" spans="1:7" ht="15.75">
      <c r="A7" s="1"/>
      <c r="B7" s="52">
        <v>2</v>
      </c>
      <c r="C7" s="52">
        <v>0.98409999999999997</v>
      </c>
      <c r="D7" s="52">
        <v>0.98409999999999997</v>
      </c>
      <c r="E7" s="52">
        <v>0.98629999999999995</v>
      </c>
      <c r="F7" s="67">
        <v>0.98799999999999999</v>
      </c>
    </row>
    <row r="8" spans="1:7" ht="15.75">
      <c r="A8" s="1"/>
      <c r="B8" s="52">
        <v>3</v>
      </c>
      <c r="C8" s="52">
        <v>0.97589999999999999</v>
      </c>
      <c r="D8" s="52">
        <v>0.97589999999999999</v>
      </c>
      <c r="E8" s="52">
        <v>0.97919999999999996</v>
      </c>
      <c r="F8" s="52">
        <v>0.98170000000000002</v>
      </c>
    </row>
    <row r="9" spans="1:7" ht="15.75">
      <c r="A9" s="1"/>
      <c r="B9" s="52">
        <v>4</v>
      </c>
      <c r="C9" s="52">
        <v>0.96730000000000005</v>
      </c>
      <c r="D9" s="52">
        <v>0.96730000000000005</v>
      </c>
      <c r="E9" s="52">
        <v>0.97189999999999999</v>
      </c>
      <c r="F9" s="52">
        <v>0.97540000000000004</v>
      </c>
    </row>
    <row r="10" spans="1:7" ht="15.75">
      <c r="A10" s="1"/>
      <c r="B10" s="52">
        <v>5</v>
      </c>
      <c r="C10" s="52">
        <v>0.95860000000000001</v>
      </c>
      <c r="D10" s="52">
        <v>0.95860000000000001</v>
      </c>
      <c r="E10" s="52">
        <v>0.96440000000000003</v>
      </c>
      <c r="F10" s="52">
        <v>0.96889999999999998</v>
      </c>
    </row>
    <row r="11" spans="1:7" ht="15.75">
      <c r="A11" s="1"/>
      <c r="B11" s="52">
        <v>6</v>
      </c>
      <c r="C11" s="52">
        <v>0.9496</v>
      </c>
      <c r="D11" s="52">
        <v>0.9496</v>
      </c>
      <c r="E11" s="52">
        <v>0.95679999999999998</v>
      </c>
      <c r="F11" s="52">
        <v>0.96220000000000006</v>
      </c>
    </row>
    <row r="12" spans="1:7" ht="15.75">
      <c r="A12" s="1"/>
      <c r="B12" s="52">
        <v>7</v>
      </c>
      <c r="C12" s="52">
        <v>0.94040000000000001</v>
      </c>
      <c r="D12" s="52">
        <v>0.94040000000000001</v>
      </c>
      <c r="E12" s="67">
        <v>0.94899999999999995</v>
      </c>
      <c r="F12" s="52">
        <v>0.95540000000000003</v>
      </c>
    </row>
    <row r="13" spans="1:7" ht="15.75">
      <c r="A13" s="1"/>
      <c r="B13" s="52">
        <v>8</v>
      </c>
      <c r="C13" s="52">
        <v>0.93089999999999995</v>
      </c>
      <c r="D13" s="52">
        <v>0.93089999999999995</v>
      </c>
      <c r="E13" s="67">
        <v>0.94099999999999995</v>
      </c>
      <c r="F13" s="52">
        <v>0.94850000000000001</v>
      </c>
    </row>
    <row r="14" spans="1:7" ht="15.75">
      <c r="A14" s="1"/>
      <c r="B14" s="52">
        <v>9</v>
      </c>
      <c r="C14" s="52">
        <v>0.92120000000000002</v>
      </c>
      <c r="D14" s="52">
        <v>0.92120000000000002</v>
      </c>
      <c r="E14" s="52">
        <v>0.93279999999999996</v>
      </c>
      <c r="F14" s="52">
        <v>0.9415</v>
      </c>
    </row>
    <row r="15" spans="1:7" ht="15.75">
      <c r="A15" s="1"/>
      <c r="B15" s="52">
        <v>10</v>
      </c>
      <c r="C15" s="52">
        <v>0.91120000000000001</v>
      </c>
      <c r="D15" s="52">
        <v>0.91120000000000001</v>
      </c>
      <c r="E15" s="52">
        <v>0.9244</v>
      </c>
      <c r="F15" s="52">
        <v>0.93430000000000002</v>
      </c>
    </row>
    <row r="16" spans="1:7" ht="15.75">
      <c r="A16" s="1"/>
      <c r="B16" s="52">
        <v>11</v>
      </c>
      <c r="C16" s="52">
        <v>0.90110000000000001</v>
      </c>
      <c r="D16" s="52">
        <v>0.90110000000000001</v>
      </c>
      <c r="E16" s="52">
        <v>0.91590000000000005</v>
      </c>
      <c r="F16" s="52">
        <v>0.92689999999999995</v>
      </c>
    </row>
    <row r="17" spans="1:6" ht="15.75">
      <c r="A17" s="1"/>
      <c r="B17" s="52">
        <v>12</v>
      </c>
      <c r="C17" s="52">
        <v>0.89070000000000005</v>
      </c>
      <c r="D17" s="52">
        <v>0.89070000000000005</v>
      </c>
      <c r="E17" s="52">
        <v>0.90720000000000001</v>
      </c>
      <c r="F17" s="52">
        <v>0.9194</v>
      </c>
    </row>
    <row r="18" spans="1:6" ht="15.75">
      <c r="A18" s="1"/>
      <c r="B18" s="52">
        <v>13</v>
      </c>
      <c r="C18" s="67">
        <v>0.88</v>
      </c>
      <c r="D18" s="67">
        <v>0.88</v>
      </c>
      <c r="E18" s="52">
        <v>0.89829999999999999</v>
      </c>
      <c r="F18" s="52">
        <v>0.91180000000000005</v>
      </c>
    </row>
    <row r="19" spans="1:6" ht="15.75">
      <c r="A19" s="1"/>
      <c r="B19" s="52">
        <v>14</v>
      </c>
      <c r="C19" s="52">
        <v>0.86909999999999998</v>
      </c>
      <c r="D19" s="52">
        <v>0.86909999999999998</v>
      </c>
      <c r="E19" s="52">
        <v>0.88919999999999999</v>
      </c>
      <c r="F19" s="52">
        <v>0.90410000000000001</v>
      </c>
    </row>
    <row r="20" spans="1:6" ht="15.75">
      <c r="A20" s="1"/>
      <c r="B20" s="52">
        <v>15</v>
      </c>
      <c r="C20" s="67">
        <v>0.85799999999999998</v>
      </c>
      <c r="D20" s="67">
        <v>0.85799999999999998</v>
      </c>
      <c r="E20" s="67">
        <v>0.88</v>
      </c>
      <c r="F20" s="52">
        <v>0.8962</v>
      </c>
    </row>
    <row r="21" spans="1:6" ht="15.75">
      <c r="A21" s="1"/>
      <c r="B21" s="52">
        <v>16</v>
      </c>
      <c r="C21" s="52">
        <v>0.84660000000000002</v>
      </c>
      <c r="D21" s="52">
        <v>0.84660000000000002</v>
      </c>
      <c r="E21" s="52">
        <v>0.87060000000000004</v>
      </c>
      <c r="F21" s="52">
        <v>0.88819999999999999</v>
      </c>
    </row>
    <row r="22" spans="1:6" ht="15.75">
      <c r="A22" s="1"/>
      <c r="B22" s="52">
        <v>17</v>
      </c>
      <c r="C22" s="67">
        <v>0.83499999999999996</v>
      </c>
      <c r="D22" s="67">
        <v>0.83499999999999996</v>
      </c>
      <c r="E22" s="67">
        <v>0.86099999999999999</v>
      </c>
      <c r="F22" s="67">
        <v>0.88</v>
      </c>
    </row>
    <row r="23" spans="1:6" ht="15.75">
      <c r="A23" s="1"/>
      <c r="B23" s="52">
        <v>18</v>
      </c>
      <c r="C23" s="52">
        <v>0.82320000000000004</v>
      </c>
      <c r="D23" s="52">
        <v>0.82320000000000004</v>
      </c>
      <c r="E23" s="52">
        <v>0.85119999999999996</v>
      </c>
      <c r="F23" s="52">
        <v>0.87170000000000003</v>
      </c>
    </row>
    <row r="24" spans="1:6" ht="15.75">
      <c r="A24" s="1"/>
      <c r="B24" s="52">
        <v>19</v>
      </c>
      <c r="C24" s="67">
        <v>0.81110000000000004</v>
      </c>
      <c r="D24" s="67">
        <v>0.81110000000000004</v>
      </c>
      <c r="E24" s="67">
        <v>0.84119999999999995</v>
      </c>
      <c r="F24" s="67">
        <v>0.86329999999999996</v>
      </c>
    </row>
    <row r="25" spans="1:6" ht="15.75">
      <c r="A25" s="1"/>
      <c r="B25" s="52">
        <v>20</v>
      </c>
      <c r="C25" s="52">
        <v>0.79879999999999995</v>
      </c>
      <c r="D25" s="52">
        <v>0.79879999999999995</v>
      </c>
      <c r="E25" s="52">
        <v>0.83109999999999995</v>
      </c>
      <c r="F25" s="52">
        <v>0.85470000000000002</v>
      </c>
    </row>
    <row r="26" spans="1:6" ht="15.75">
      <c r="A26" s="1"/>
      <c r="B26" s="52">
        <v>21</v>
      </c>
      <c r="C26" s="67">
        <v>0.7863</v>
      </c>
      <c r="D26" s="67">
        <v>0.7863</v>
      </c>
      <c r="E26" s="67">
        <v>0.82079999999999997</v>
      </c>
      <c r="F26" s="67">
        <v>0.84599999999999997</v>
      </c>
    </row>
    <row r="27" spans="1:6" ht="15.75">
      <c r="A27" s="1"/>
      <c r="B27" s="52">
        <v>22</v>
      </c>
      <c r="C27" s="52">
        <v>0.77349999999999997</v>
      </c>
      <c r="D27" s="52">
        <v>0.77349999999999997</v>
      </c>
      <c r="E27" s="52">
        <v>0.81030000000000002</v>
      </c>
      <c r="F27" s="52">
        <v>0.83709999999999996</v>
      </c>
    </row>
    <row r="28" spans="1:6" ht="15.75">
      <c r="A28" s="1"/>
      <c r="B28" s="52">
        <v>23</v>
      </c>
      <c r="C28" s="67">
        <v>0.76049999999999995</v>
      </c>
      <c r="D28" s="67">
        <v>0.76049999999999995</v>
      </c>
      <c r="E28" s="67">
        <v>0.79959999999999998</v>
      </c>
      <c r="F28" s="67">
        <v>0.82809999999999995</v>
      </c>
    </row>
    <row r="29" spans="1:6" ht="15.75">
      <c r="A29" s="1"/>
      <c r="B29" s="52">
        <v>24</v>
      </c>
      <c r="C29" s="52">
        <v>0.74719999999999998</v>
      </c>
      <c r="D29" s="52">
        <v>0.74719999999999998</v>
      </c>
      <c r="E29" s="52">
        <v>0.78879999999999995</v>
      </c>
      <c r="F29" s="67">
        <v>0.81899999999999995</v>
      </c>
    </row>
    <row r="30" spans="1:6" ht="15.75">
      <c r="A30" s="1"/>
      <c r="B30" s="52">
        <v>25</v>
      </c>
      <c r="C30" s="67">
        <v>0.73370000000000002</v>
      </c>
      <c r="D30" s="67">
        <v>0.73370000000000002</v>
      </c>
      <c r="E30" s="67">
        <v>0.77780000000000005</v>
      </c>
      <c r="F30" s="67">
        <v>0.80969999999999998</v>
      </c>
    </row>
    <row r="31" spans="1:6" ht="15.75">
      <c r="A31" s="1"/>
      <c r="B31" s="52">
        <v>26</v>
      </c>
      <c r="C31" s="67">
        <v>0.72</v>
      </c>
      <c r="D31" s="67">
        <v>0.72</v>
      </c>
      <c r="E31" s="52">
        <v>0.76659999999999995</v>
      </c>
      <c r="F31" s="67">
        <v>0.80030000000000001</v>
      </c>
    </row>
    <row r="32" spans="1:6" ht="15.75">
      <c r="A32" s="1"/>
      <c r="B32" s="52">
        <v>27</v>
      </c>
      <c r="C32" s="67">
        <v>0.70599999999999996</v>
      </c>
      <c r="D32" s="67">
        <v>0.70599999999999996</v>
      </c>
      <c r="E32" s="67">
        <v>0.75519999999999998</v>
      </c>
      <c r="F32" s="67">
        <v>0.79069999999999996</v>
      </c>
    </row>
    <row r="33" spans="1:6" ht="15.75">
      <c r="A33" s="1"/>
      <c r="B33" s="52">
        <v>28</v>
      </c>
      <c r="C33" s="67">
        <v>0.69179999999999997</v>
      </c>
      <c r="D33" s="67">
        <v>0.69179999999999997</v>
      </c>
      <c r="E33" s="52">
        <v>0.74360000000000004</v>
      </c>
      <c r="F33" s="67">
        <v>0.78100000000000003</v>
      </c>
    </row>
    <row r="34" spans="1:6" ht="15.75">
      <c r="A34" s="1"/>
      <c r="B34" s="52">
        <v>29</v>
      </c>
      <c r="C34" s="67">
        <v>0.6774</v>
      </c>
      <c r="D34" s="67">
        <v>0.6774</v>
      </c>
      <c r="E34" s="67">
        <v>0.7319</v>
      </c>
      <c r="F34" s="67">
        <v>0.7712</v>
      </c>
    </row>
    <row r="35" spans="1:6" ht="15.75">
      <c r="A35" s="1"/>
      <c r="B35" s="52">
        <v>30</v>
      </c>
      <c r="C35" s="67">
        <v>0.66269999999999996</v>
      </c>
      <c r="D35" s="67">
        <v>0.66269999999999996</v>
      </c>
      <c r="E35" s="67">
        <v>0.72</v>
      </c>
      <c r="F35" s="67">
        <v>0.76119999999999999</v>
      </c>
    </row>
    <row r="36" spans="1:6" ht="15.75">
      <c r="A36" s="1"/>
      <c r="B36" s="52">
        <v>31</v>
      </c>
      <c r="C36" s="67">
        <v>0.64780000000000004</v>
      </c>
      <c r="D36" s="67">
        <v>0.64780000000000004</v>
      </c>
      <c r="E36" s="67">
        <v>0.70789999999999997</v>
      </c>
      <c r="F36" s="67">
        <v>0.75109999999999999</v>
      </c>
    </row>
    <row r="37" spans="1:6" ht="15.75">
      <c r="A37" s="1"/>
      <c r="B37" s="52">
        <v>32</v>
      </c>
      <c r="C37" s="67">
        <v>0.63270000000000004</v>
      </c>
      <c r="D37" s="67">
        <v>0.63270000000000004</v>
      </c>
      <c r="E37" s="67">
        <v>0.6956</v>
      </c>
      <c r="F37" s="67">
        <v>0.7409</v>
      </c>
    </row>
    <row r="38" spans="1:6" ht="15.75">
      <c r="A38" s="1"/>
      <c r="B38" s="52">
        <v>33</v>
      </c>
      <c r="C38" s="67">
        <v>0.61729999999999996</v>
      </c>
      <c r="D38" s="67">
        <v>0.61729999999999996</v>
      </c>
      <c r="E38" s="67">
        <v>0.68320000000000003</v>
      </c>
      <c r="F38" s="67">
        <v>0.73050000000000004</v>
      </c>
    </row>
    <row r="39" spans="1:6" ht="15.75">
      <c r="A39" s="1"/>
      <c r="B39" s="52">
        <v>34</v>
      </c>
      <c r="C39" s="67">
        <v>0.60170000000000001</v>
      </c>
      <c r="D39" s="67">
        <v>0.60170000000000001</v>
      </c>
      <c r="E39" s="67">
        <v>0.67059999999999997</v>
      </c>
      <c r="F39" s="67">
        <v>0.72</v>
      </c>
    </row>
    <row r="40" spans="1:6" ht="15.75">
      <c r="A40" s="1"/>
      <c r="B40" s="52">
        <v>35</v>
      </c>
      <c r="C40" s="67">
        <v>0.58579999999999999</v>
      </c>
      <c r="D40" s="67">
        <v>0.58579999999999999</v>
      </c>
      <c r="E40" s="67">
        <v>0.65780000000000005</v>
      </c>
      <c r="F40" s="67">
        <v>0.70930000000000004</v>
      </c>
    </row>
    <row r="41" spans="1:6" ht="15.75">
      <c r="A41" s="1"/>
      <c r="B41" s="52">
        <v>36</v>
      </c>
      <c r="C41" s="67">
        <v>0.56969999999999998</v>
      </c>
      <c r="D41" s="67">
        <v>0.56969999999999998</v>
      </c>
      <c r="E41" s="67">
        <v>0.64480000000000004</v>
      </c>
      <c r="F41" s="67">
        <v>0.69850000000000001</v>
      </c>
    </row>
    <row r="42" spans="1:6" ht="15.75">
      <c r="A42" s="1"/>
      <c r="B42" s="52">
        <v>37</v>
      </c>
      <c r="C42" s="67">
        <v>0.5534</v>
      </c>
      <c r="D42" s="67">
        <v>0.5534</v>
      </c>
      <c r="E42" s="67">
        <v>0.63160000000000005</v>
      </c>
      <c r="F42" s="67">
        <v>0.68759999999999999</v>
      </c>
    </row>
    <row r="43" spans="1:6" ht="15.75">
      <c r="A43" s="1"/>
      <c r="B43" s="52">
        <v>38</v>
      </c>
      <c r="C43" s="67">
        <v>0.53680000000000005</v>
      </c>
      <c r="D43" s="67">
        <v>0.53680000000000005</v>
      </c>
      <c r="E43" s="67">
        <v>0.61829999999999996</v>
      </c>
      <c r="F43" s="67">
        <v>0.67649999999999999</v>
      </c>
    </row>
    <row r="44" spans="1:6" ht="15.75">
      <c r="A44" s="1"/>
      <c r="B44" s="52">
        <v>39</v>
      </c>
      <c r="C44" s="67">
        <v>0.52</v>
      </c>
      <c r="D44" s="67">
        <v>0.52</v>
      </c>
      <c r="E44" s="67">
        <v>0.6048</v>
      </c>
      <c r="F44" s="67">
        <v>0.6653</v>
      </c>
    </row>
    <row r="45" spans="1:6" ht="15.75">
      <c r="A45" s="1"/>
      <c r="B45" s="52">
        <v>40</v>
      </c>
      <c r="C45" s="67">
        <v>0.503</v>
      </c>
      <c r="D45" s="67">
        <v>0.503</v>
      </c>
      <c r="E45" s="67">
        <v>0.59109999999999996</v>
      </c>
      <c r="F45" s="67">
        <v>0.65400000000000003</v>
      </c>
    </row>
    <row r="46" spans="1:6" ht="15.75">
      <c r="A46" s="1"/>
      <c r="B46" s="52">
        <v>41</v>
      </c>
      <c r="C46" s="67">
        <v>0.48570000000000002</v>
      </c>
      <c r="D46" s="67">
        <v>0.48570000000000002</v>
      </c>
      <c r="E46" s="67">
        <v>0.57720000000000005</v>
      </c>
      <c r="F46" s="67">
        <v>0.64249999999999996</v>
      </c>
    </row>
    <row r="47" spans="1:6" ht="15.75">
      <c r="A47" s="1"/>
      <c r="B47" s="52">
        <v>42</v>
      </c>
      <c r="C47" s="67">
        <v>0.46820000000000001</v>
      </c>
      <c r="D47" s="67">
        <v>0.46820000000000001</v>
      </c>
      <c r="E47" s="67">
        <v>0.56320000000000003</v>
      </c>
      <c r="F47" s="67">
        <v>0.63090000000000002</v>
      </c>
    </row>
    <row r="48" spans="1:6" ht="15.75">
      <c r="A48" s="1"/>
      <c r="B48" s="52">
        <v>43</v>
      </c>
      <c r="C48" s="67">
        <v>0.45040000000000002</v>
      </c>
      <c r="D48" s="67">
        <v>0.45040000000000002</v>
      </c>
      <c r="E48" s="67">
        <v>0.54900000000000004</v>
      </c>
      <c r="F48" s="67">
        <v>0.61909999999999998</v>
      </c>
    </row>
    <row r="49" spans="1:6" ht="15.75">
      <c r="A49" s="1"/>
      <c r="B49" s="52">
        <v>44</v>
      </c>
      <c r="C49" s="67">
        <v>0.43240000000000001</v>
      </c>
      <c r="D49" s="67">
        <v>0.43240000000000001</v>
      </c>
      <c r="E49" s="67">
        <v>0.53459999999999996</v>
      </c>
      <c r="F49" s="67">
        <v>0.60719999999999996</v>
      </c>
    </row>
    <row r="50" spans="1:6" s="168" customFormat="1" ht="15.75">
      <c r="A50" s="166"/>
      <c r="B50" s="52"/>
      <c r="C50" s="67"/>
      <c r="D50" s="67"/>
      <c r="E50" s="67"/>
      <c r="F50" s="67"/>
    </row>
    <row r="51" spans="1:6" s="168" customFormat="1" ht="15.75">
      <c r="A51" s="166"/>
      <c r="B51" s="164"/>
      <c r="C51" s="167"/>
      <c r="D51" s="167"/>
      <c r="E51" s="167"/>
      <c r="F51" s="167"/>
    </row>
    <row r="52" spans="1:6" ht="15.75">
      <c r="A52" s="1"/>
      <c r="B52" s="52">
        <v>45</v>
      </c>
      <c r="C52" s="67">
        <v>0.41420000000000001</v>
      </c>
      <c r="D52" s="67">
        <v>0.41420000000000001</v>
      </c>
      <c r="E52" s="67">
        <v>0.52</v>
      </c>
      <c r="F52" s="67">
        <v>0.59519999999999995</v>
      </c>
    </row>
    <row r="53" spans="1:6" ht="15.75">
      <c r="A53" s="1"/>
      <c r="B53" s="52">
        <v>46</v>
      </c>
      <c r="C53" s="67">
        <v>0.3957</v>
      </c>
      <c r="D53" s="67">
        <v>0.3957</v>
      </c>
      <c r="E53" s="67">
        <v>0.50519999999999998</v>
      </c>
      <c r="F53" s="67">
        <v>0.58299999999999996</v>
      </c>
    </row>
    <row r="54" spans="1:6" ht="15.75">
      <c r="A54" s="1"/>
      <c r="B54" s="52">
        <v>47</v>
      </c>
      <c r="C54" s="67">
        <v>0.377</v>
      </c>
      <c r="D54" s="67">
        <v>0.377</v>
      </c>
      <c r="E54" s="67">
        <v>0.49030000000000001</v>
      </c>
      <c r="F54" s="67">
        <v>0.57069999999999999</v>
      </c>
    </row>
    <row r="55" spans="1:6" ht="15.75">
      <c r="A55" s="1"/>
      <c r="B55" s="52">
        <v>48</v>
      </c>
      <c r="C55" s="67">
        <v>0.35809999999999997</v>
      </c>
      <c r="D55" s="67">
        <v>0.35809999999999997</v>
      </c>
      <c r="E55" s="67">
        <v>0.47520000000000001</v>
      </c>
      <c r="F55" s="67">
        <v>0.55820000000000003</v>
      </c>
    </row>
    <row r="56" spans="1:6" ht="15.75">
      <c r="A56" s="1"/>
      <c r="B56" s="52">
        <v>49</v>
      </c>
      <c r="C56" s="67">
        <v>0.33889999999999998</v>
      </c>
      <c r="D56" s="67">
        <v>0.33889999999999998</v>
      </c>
      <c r="E56" s="67">
        <v>0.45989999999999998</v>
      </c>
      <c r="F56" s="67">
        <v>0.54559999999999997</v>
      </c>
    </row>
    <row r="57" spans="1:6" ht="15.75">
      <c r="A57" s="1"/>
      <c r="B57" s="52">
        <v>50</v>
      </c>
      <c r="C57" s="67">
        <v>0.31950000000000001</v>
      </c>
      <c r="D57" s="67">
        <v>0.31950000000000001</v>
      </c>
      <c r="E57" s="67">
        <v>0.44440000000000002</v>
      </c>
      <c r="F57" s="67">
        <v>0.53290000000000004</v>
      </c>
    </row>
    <row r="58" spans="1:6" ht="15.75">
      <c r="A58" s="1"/>
      <c r="B58" s="52">
        <v>51</v>
      </c>
      <c r="C58" s="67">
        <v>0.2999</v>
      </c>
      <c r="D58" s="67">
        <v>0.2999</v>
      </c>
      <c r="E58" s="67">
        <v>0.42880000000000001</v>
      </c>
      <c r="F58" s="67">
        <v>0.52</v>
      </c>
    </row>
    <row r="59" spans="1:6" ht="15.75">
      <c r="A59" s="1"/>
      <c r="B59" s="52">
        <v>52</v>
      </c>
      <c r="C59" s="67">
        <v>0.28000000000000003</v>
      </c>
      <c r="D59" s="67">
        <v>0.28000000000000003</v>
      </c>
      <c r="E59" s="67">
        <v>0.41299999999999998</v>
      </c>
      <c r="F59" s="67">
        <v>0.50700000000000001</v>
      </c>
    </row>
    <row r="60" spans="1:6" ht="15.75">
      <c r="A60" s="1"/>
      <c r="B60" s="52">
        <v>53</v>
      </c>
      <c r="C60" s="67">
        <v>0.25990000000000002</v>
      </c>
      <c r="D60" s="67">
        <v>0.25990000000000002</v>
      </c>
      <c r="E60" s="67">
        <v>0.39700000000000002</v>
      </c>
      <c r="F60" s="67">
        <v>0.49380000000000002</v>
      </c>
    </row>
    <row r="61" spans="1:6" ht="15.75">
      <c r="A61" s="1"/>
      <c r="B61" s="52">
        <v>54</v>
      </c>
      <c r="C61" s="67">
        <v>0.23949999999999999</v>
      </c>
      <c r="D61" s="67">
        <v>0.23949999999999999</v>
      </c>
      <c r="E61" s="67">
        <v>0.38080000000000003</v>
      </c>
      <c r="F61" s="67">
        <v>0.48060000000000003</v>
      </c>
    </row>
    <row r="62" spans="1:6" ht="15.75">
      <c r="A62" s="1"/>
      <c r="B62" s="52">
        <v>55</v>
      </c>
      <c r="C62" s="67">
        <v>0.21890000000000001</v>
      </c>
      <c r="D62" s="67">
        <v>0.21890000000000001</v>
      </c>
      <c r="E62" s="67">
        <v>0.3644</v>
      </c>
      <c r="F62" s="67">
        <v>0.46710000000000002</v>
      </c>
    </row>
    <row r="63" spans="1:6" ht="15.75">
      <c r="A63" s="1"/>
      <c r="B63" s="52">
        <v>56</v>
      </c>
      <c r="C63" s="52"/>
      <c r="D63" s="67">
        <v>0.1981</v>
      </c>
      <c r="E63" s="67">
        <v>0.34789999999999999</v>
      </c>
      <c r="F63" s="67">
        <v>0.4536</v>
      </c>
    </row>
    <row r="64" spans="1:6" ht="15.75">
      <c r="A64" s="1"/>
      <c r="B64" s="52">
        <v>57</v>
      </c>
      <c r="C64" s="52"/>
      <c r="D64" s="67">
        <v>0.17699999999999999</v>
      </c>
      <c r="E64" s="67">
        <v>0.33119999999999999</v>
      </c>
      <c r="F64" s="67">
        <v>0.43990000000000001</v>
      </c>
    </row>
    <row r="65" spans="1:6" ht="15.75">
      <c r="A65" s="1"/>
      <c r="B65" s="52">
        <v>58</v>
      </c>
      <c r="C65" s="52"/>
      <c r="D65" s="67">
        <v>0.15570000000000001</v>
      </c>
      <c r="E65" s="67">
        <v>0.31430000000000002</v>
      </c>
      <c r="F65" s="67">
        <v>0.42599999999999999</v>
      </c>
    </row>
    <row r="66" spans="1:6" ht="15.75">
      <c r="A66" s="1"/>
      <c r="B66" s="52">
        <v>59</v>
      </c>
      <c r="C66" s="52"/>
      <c r="D66" s="67">
        <v>0.13420000000000001</v>
      </c>
      <c r="E66" s="67">
        <v>0.29720000000000002</v>
      </c>
      <c r="F66" s="67">
        <v>0.41199999999999998</v>
      </c>
    </row>
    <row r="67" spans="1:6" ht="15.75">
      <c r="A67" s="1"/>
      <c r="B67" s="52">
        <v>60</v>
      </c>
      <c r="C67" s="52"/>
      <c r="D67" s="67">
        <v>0.1124</v>
      </c>
      <c r="E67" s="67">
        <v>0.28000000000000003</v>
      </c>
      <c r="F67" s="67">
        <v>0.39789999999999998</v>
      </c>
    </row>
    <row r="68" spans="1:6" ht="15.75">
      <c r="A68" s="1"/>
      <c r="B68" s="52">
        <v>61</v>
      </c>
      <c r="C68" s="52"/>
      <c r="D68" s="67">
        <v>9.0399999999999994E-2</v>
      </c>
      <c r="E68" s="67">
        <v>0.2626</v>
      </c>
      <c r="F68" s="67">
        <v>0.38369999999999999</v>
      </c>
    </row>
    <row r="69" spans="1:6" ht="15.75">
      <c r="A69" s="1"/>
      <c r="B69" s="52">
        <v>62</v>
      </c>
      <c r="C69" s="52"/>
      <c r="D69" s="67">
        <v>6.8199999999999997E-2</v>
      </c>
      <c r="E69" s="67">
        <v>0.245</v>
      </c>
      <c r="F69" s="67">
        <v>0.36930000000000002</v>
      </c>
    </row>
    <row r="70" spans="1:6">
      <c r="A70" s="38"/>
      <c r="B70" s="52">
        <v>63</v>
      </c>
      <c r="C70" s="52"/>
      <c r="D70" s="67">
        <v>4.5699999999999998E-2</v>
      </c>
      <c r="E70" s="67">
        <v>0.22720000000000001</v>
      </c>
      <c r="F70" s="67">
        <v>0.35470000000000002</v>
      </c>
    </row>
    <row r="71" spans="1:6" ht="15.75">
      <c r="A71" s="1"/>
      <c r="B71" s="52">
        <v>64</v>
      </c>
      <c r="C71" s="52"/>
      <c r="D71" s="67">
        <v>2.3E-2</v>
      </c>
      <c r="E71" s="67">
        <v>0.2092</v>
      </c>
      <c r="F71" s="67">
        <v>0.34010000000000001</v>
      </c>
    </row>
    <row r="72" spans="1:6" ht="15.75">
      <c r="A72" s="1"/>
      <c r="B72" s="52">
        <v>65</v>
      </c>
      <c r="C72" s="52"/>
      <c r="D72" s="67">
        <v>0</v>
      </c>
      <c r="E72" s="67">
        <v>0.19109999999999999</v>
      </c>
      <c r="F72" s="67">
        <v>0.32529999999999998</v>
      </c>
    </row>
    <row r="73" spans="1:6" ht="15.75">
      <c r="A73" s="1"/>
      <c r="B73" s="52">
        <v>66</v>
      </c>
      <c r="C73" s="52"/>
      <c r="D73" s="52"/>
      <c r="E73" s="67">
        <v>0.17180000000000001</v>
      </c>
      <c r="F73" s="67">
        <v>0.31159999999999999</v>
      </c>
    </row>
    <row r="74" spans="1:6" ht="15.75">
      <c r="A74" s="1"/>
      <c r="B74" s="52">
        <v>67</v>
      </c>
      <c r="C74" s="52"/>
      <c r="D74" s="52"/>
      <c r="E74" s="67">
        <v>0.15429999999999999</v>
      </c>
      <c r="F74" s="67">
        <v>0.29520000000000002</v>
      </c>
    </row>
    <row r="75" spans="1:6" ht="15.75">
      <c r="A75" s="1"/>
      <c r="B75" s="52">
        <v>68</v>
      </c>
      <c r="C75" s="52"/>
      <c r="D75" s="52"/>
      <c r="E75" s="67">
        <v>0.1356</v>
      </c>
      <c r="F75" s="67">
        <v>0.28000000000000003</v>
      </c>
    </row>
    <row r="76" spans="1:6" ht="15.75">
      <c r="A76" s="1"/>
      <c r="B76" s="52">
        <v>69</v>
      </c>
      <c r="C76" s="52"/>
      <c r="D76" s="52"/>
      <c r="E76" s="67">
        <v>0.1168</v>
      </c>
      <c r="F76" s="67">
        <v>0.2646</v>
      </c>
    </row>
    <row r="77" spans="1:6" ht="15.75">
      <c r="A77" s="1"/>
      <c r="B77" s="52">
        <v>70</v>
      </c>
      <c r="C77" s="52"/>
      <c r="D77" s="52"/>
      <c r="E77" s="67">
        <v>9.7799999999999998E-2</v>
      </c>
      <c r="F77" s="67">
        <v>0.24909999999999999</v>
      </c>
    </row>
    <row r="78" spans="1:6" ht="15.75">
      <c r="A78" s="1"/>
      <c r="B78" s="52">
        <v>71</v>
      </c>
      <c r="C78" s="52"/>
      <c r="D78" s="52"/>
      <c r="E78" s="67">
        <v>7.8600000000000003E-2</v>
      </c>
      <c r="F78" s="67">
        <v>0.23350000000000001</v>
      </c>
    </row>
    <row r="79" spans="1:6" ht="15.75">
      <c r="A79" s="1"/>
      <c r="B79" s="52">
        <v>72</v>
      </c>
      <c r="C79" s="52"/>
      <c r="D79" s="52"/>
      <c r="E79" s="67">
        <v>5.9200000000000003E-2</v>
      </c>
      <c r="F79" s="67">
        <v>0.2177</v>
      </c>
    </row>
    <row r="80" spans="1:6" ht="15.75">
      <c r="A80" s="1"/>
      <c r="B80" s="52">
        <v>73</v>
      </c>
      <c r="C80" s="52"/>
      <c r="D80" s="52"/>
      <c r="E80" s="67">
        <v>3.9600000000000003E-2</v>
      </c>
      <c r="F80" s="67">
        <v>0.20180000000000001</v>
      </c>
    </row>
    <row r="81" spans="1:6" ht="15.75">
      <c r="A81" s="1"/>
      <c r="B81" s="52">
        <v>74</v>
      </c>
      <c r="C81" s="52"/>
      <c r="D81" s="52"/>
      <c r="E81" s="67">
        <v>1.9900000000000001E-2</v>
      </c>
      <c r="F81" s="67">
        <v>0.1857</v>
      </c>
    </row>
    <row r="82" spans="1:6" ht="15.75">
      <c r="A82" s="1"/>
      <c r="B82" s="52">
        <v>75</v>
      </c>
      <c r="C82" s="52"/>
      <c r="D82" s="52"/>
      <c r="E82" s="67">
        <v>0</v>
      </c>
      <c r="F82" s="67">
        <v>0.1696</v>
      </c>
    </row>
    <row r="83" spans="1:6" ht="15.75">
      <c r="A83" s="1"/>
      <c r="B83" s="52">
        <v>76</v>
      </c>
      <c r="C83" s="52"/>
      <c r="D83" s="52"/>
      <c r="E83" s="52"/>
      <c r="F83" s="67">
        <v>0.1532</v>
      </c>
    </row>
    <row r="84" spans="1:6" ht="15.75">
      <c r="A84" s="1"/>
      <c r="B84" s="52">
        <v>77</v>
      </c>
      <c r="C84" s="52"/>
      <c r="D84" s="52"/>
      <c r="E84" s="52"/>
      <c r="F84" s="67">
        <v>0.13669999999999999</v>
      </c>
    </row>
    <row r="85" spans="1:6" ht="15.75">
      <c r="A85" s="1"/>
      <c r="B85" s="52">
        <v>78</v>
      </c>
      <c r="C85" s="52"/>
      <c r="D85" s="52"/>
      <c r="E85" s="52"/>
      <c r="F85" s="67">
        <v>0.1201</v>
      </c>
    </row>
    <row r="86" spans="1:6" ht="15.75">
      <c r="A86" s="1"/>
      <c r="B86" s="52">
        <v>79</v>
      </c>
      <c r="C86" s="52"/>
      <c r="D86" s="52"/>
      <c r="E86" s="52"/>
      <c r="F86" s="67">
        <v>0.10340000000000001</v>
      </c>
    </row>
    <row r="87" spans="1:6" ht="15.75">
      <c r="A87" s="1"/>
      <c r="B87" s="52">
        <v>80</v>
      </c>
      <c r="C87" s="52"/>
      <c r="D87" s="52"/>
      <c r="E87" s="52"/>
      <c r="F87" s="67">
        <v>8.6499999999999994E-2</v>
      </c>
    </row>
    <row r="88" spans="1:6" ht="15.75">
      <c r="A88" s="1"/>
      <c r="B88" s="52">
        <v>81</v>
      </c>
      <c r="C88" s="52"/>
      <c r="D88" s="52"/>
      <c r="E88" s="52"/>
      <c r="F88" s="67">
        <v>6.9599999999999995E-2</v>
      </c>
    </row>
    <row r="89" spans="1:6" ht="15.75">
      <c r="A89" s="1"/>
      <c r="B89" s="52">
        <v>82</v>
      </c>
      <c r="C89" s="52"/>
      <c r="D89" s="52"/>
      <c r="E89" s="52"/>
      <c r="F89" s="67">
        <v>5.2299999999999999E-2</v>
      </c>
    </row>
    <row r="90" spans="1:6" ht="15.75">
      <c r="A90" s="1"/>
      <c r="B90" s="52">
        <v>83</v>
      </c>
      <c r="C90" s="52"/>
      <c r="D90" s="52"/>
      <c r="E90" s="52"/>
      <c r="F90" s="67">
        <v>3.5000000000000003E-2</v>
      </c>
    </row>
    <row r="91" spans="1:6" ht="15.75">
      <c r="A91" s="1"/>
      <c r="B91" s="52">
        <v>84</v>
      </c>
      <c r="C91" s="52"/>
      <c r="D91" s="52"/>
      <c r="E91" s="52"/>
      <c r="F91" s="67">
        <v>1.7600000000000001E-2</v>
      </c>
    </row>
    <row r="92" spans="1:6" ht="15.75">
      <c r="A92" s="1"/>
      <c r="B92" s="52">
        <v>85</v>
      </c>
      <c r="C92" s="52"/>
      <c r="D92" s="52"/>
      <c r="E92" s="52"/>
      <c r="F92" s="67">
        <v>0</v>
      </c>
    </row>
    <row r="93" spans="1:6" ht="15.75">
      <c r="A93" s="1"/>
      <c r="B93" s="433" t="s">
        <v>247</v>
      </c>
      <c r="C93" s="433"/>
      <c r="D93" s="433"/>
      <c r="E93" s="433"/>
      <c r="F93" s="433"/>
    </row>
    <row r="94" spans="1:6" ht="15.75">
      <c r="A94" s="1"/>
      <c r="B94" s="433" t="s">
        <v>248</v>
      </c>
      <c r="C94" s="433"/>
      <c r="D94" s="433"/>
      <c r="E94" s="433"/>
      <c r="F94" s="433"/>
    </row>
    <row r="95" spans="1:6" ht="15.75">
      <c r="A95" s="1"/>
    </row>
  </sheetData>
  <mergeCells count="5">
    <mergeCell ref="B2:F2"/>
    <mergeCell ref="B3:F3"/>
    <mergeCell ref="B4:F4"/>
    <mergeCell ref="B93:F93"/>
    <mergeCell ref="B94:F94"/>
  </mergeCells>
  <printOptions horizontalCentered="1"/>
  <pageMargins left="0.7" right="0.7" top="0.5" bottom="0.5" header="0.3" footer="0.3"/>
  <pageSetup scale="82" orientation="portrait" r:id="rId1"/>
  <rowBreaks count="1" manualBreakCount="1">
    <brk id="50" max="6" man="1"/>
  </rowBreaks>
</worksheet>
</file>

<file path=xl/worksheets/sheet11.xml><?xml version="1.0" encoding="utf-8"?>
<worksheet xmlns="http://schemas.openxmlformats.org/spreadsheetml/2006/main" xmlns:r="http://schemas.openxmlformats.org/officeDocument/2006/relationships">
  <sheetPr>
    <pageSetUpPr fitToPage="1"/>
  </sheetPr>
  <dimension ref="A1:L58"/>
  <sheetViews>
    <sheetView tabSelected="1" view="pageBreakPreview" topLeftCell="A34" zoomScaleSheetLayoutView="100" workbookViewId="0">
      <selection activeCell="A3" sqref="A3"/>
    </sheetView>
  </sheetViews>
  <sheetFormatPr baseColWidth="10" defaultRowHeight="12.75"/>
  <cols>
    <col min="1" max="1" width="10.42578125" customWidth="1"/>
    <col min="11" max="12" width="3.42578125" customWidth="1"/>
  </cols>
  <sheetData>
    <row r="1" spans="1:12" ht="15">
      <c r="A1" s="82" t="s">
        <v>250</v>
      </c>
      <c r="B1" s="83">
        <v>65</v>
      </c>
      <c r="C1" s="84"/>
      <c r="D1" s="84"/>
      <c r="E1" s="84"/>
      <c r="F1" s="84"/>
      <c r="G1" s="84"/>
      <c r="H1" s="84"/>
      <c r="I1" s="84"/>
      <c r="J1" s="84"/>
      <c r="K1" s="85"/>
      <c r="L1" s="85"/>
    </row>
    <row r="2" spans="1:12" ht="13.5">
      <c r="A2" s="86"/>
      <c r="B2" s="87"/>
      <c r="C2" s="88"/>
      <c r="D2" s="88"/>
      <c r="E2" s="88"/>
      <c r="F2" s="88"/>
      <c r="G2" s="88"/>
      <c r="H2" s="88"/>
      <c r="I2" s="88"/>
      <c r="J2" s="88"/>
      <c r="K2" s="89"/>
      <c r="L2" s="85"/>
    </row>
    <row r="3" spans="1:12" ht="13.5">
      <c r="A3" s="90"/>
      <c r="B3" s="434" t="s">
        <v>251</v>
      </c>
      <c r="C3" s="434"/>
      <c r="D3" s="434"/>
      <c r="E3" s="434"/>
      <c r="F3" s="434"/>
      <c r="G3" s="434"/>
      <c r="H3" s="434"/>
      <c r="I3" s="434"/>
      <c r="J3" s="434"/>
      <c r="K3" s="85"/>
      <c r="L3" s="85"/>
    </row>
    <row r="4" spans="1:12" ht="25.5">
      <c r="A4" s="91" t="s">
        <v>252</v>
      </c>
      <c r="B4" s="92" t="s">
        <v>253</v>
      </c>
      <c r="C4" s="93" t="s">
        <v>254</v>
      </c>
      <c r="D4" s="93" t="s">
        <v>255</v>
      </c>
      <c r="E4" s="93" t="s">
        <v>256</v>
      </c>
      <c r="F4" s="93" t="s">
        <v>257</v>
      </c>
      <c r="G4" s="93" t="s">
        <v>258</v>
      </c>
      <c r="H4" s="93" t="s">
        <v>259</v>
      </c>
      <c r="I4" s="93" t="s">
        <v>260</v>
      </c>
      <c r="J4" s="93" t="s">
        <v>261</v>
      </c>
      <c r="K4" s="85"/>
      <c r="L4" s="85"/>
    </row>
    <row r="5" spans="1:12" ht="13.5">
      <c r="A5" s="94"/>
      <c r="B5" s="95">
        <v>1</v>
      </c>
      <c r="C5" s="95">
        <f>1-0.0032</f>
        <v>0.99680000000000002</v>
      </c>
      <c r="D5" s="95">
        <f>1-0.0252</f>
        <v>0.9748</v>
      </c>
      <c r="E5" s="95">
        <f>1-0.0809</f>
        <v>0.91910000000000003</v>
      </c>
      <c r="F5" s="95">
        <f>1-0.1801</f>
        <v>0.81989999999999996</v>
      </c>
      <c r="G5" s="95">
        <f>1-0.332</f>
        <v>0.66799999999999993</v>
      </c>
      <c r="H5" s="95">
        <f>1-0.526</f>
        <v>0.47399999999999998</v>
      </c>
      <c r="I5" s="95">
        <f>1-0.752</f>
        <v>0.248</v>
      </c>
      <c r="J5" s="95">
        <v>0.1</v>
      </c>
      <c r="K5" s="96"/>
      <c r="L5" s="96"/>
    </row>
    <row r="6" spans="1:12" ht="13.5">
      <c r="A6" s="97">
        <v>0</v>
      </c>
      <c r="B6" s="95">
        <v>1</v>
      </c>
      <c r="C6" s="95">
        <v>0.99</v>
      </c>
      <c r="D6" s="95">
        <v>0.97499999999999998</v>
      </c>
      <c r="E6" s="95">
        <v>0.92</v>
      </c>
      <c r="F6" s="95">
        <v>0.82</v>
      </c>
      <c r="G6" s="95">
        <v>0.66</v>
      </c>
      <c r="H6" s="95">
        <v>0.47</v>
      </c>
      <c r="I6" s="95">
        <v>0.25</v>
      </c>
      <c r="J6" s="95">
        <v>0.13500000000000001</v>
      </c>
      <c r="K6" s="96"/>
      <c r="L6" s="96"/>
    </row>
    <row r="7" spans="1:12" ht="13.5">
      <c r="A7" s="97">
        <v>1</v>
      </c>
      <c r="B7" s="98">
        <f>(1-(A7/L7)^1.4)*1</f>
        <v>0.99710318139767862</v>
      </c>
      <c r="C7" s="98">
        <f>(1-(A7/L7)^1.4)*0.99</f>
        <v>0.98713214958370177</v>
      </c>
      <c r="D7" s="98">
        <f>(1-(K7/L7)^1.4)*0.975</f>
        <v>0.97217560186273666</v>
      </c>
      <c r="E7" s="98">
        <f>(1-((K7/L7)^1.4))*0.92</f>
        <v>0.91733492688586438</v>
      </c>
      <c r="F7" s="98">
        <f>(1-((K7/L7)^1.4))*0.82</f>
        <v>0.81762460874609644</v>
      </c>
      <c r="G7" s="98">
        <f t="shared" ref="G7:G56" si="0">(1-((K7/L7)^1.4))*0.66</f>
        <v>0.65808809972246796</v>
      </c>
      <c r="H7" s="98">
        <f>(1-((K7/L7)^1.4))*0.47</f>
        <v>0.46863849525690893</v>
      </c>
      <c r="I7" s="98">
        <f>(1-(K7/L7)^1.4)*0.25</f>
        <v>0.24927579534941965</v>
      </c>
      <c r="J7" s="98">
        <f>(1-((A7/L7)^1.4))*0.135</f>
        <v>0.13460892948868663</v>
      </c>
      <c r="K7" s="99">
        <v>1</v>
      </c>
      <c r="L7" s="96">
        <v>65</v>
      </c>
    </row>
    <row r="8" spans="1:12" ht="13.5">
      <c r="A8" s="97">
        <v>2</v>
      </c>
      <c r="B8" s="98">
        <f>(1-(A8/L8)^1.4)*1</f>
        <v>0.99235524987632573</v>
      </c>
      <c r="C8" s="98">
        <f>(1-(A8/L8)^1.4)*0.99</f>
        <v>0.98243169737756242</v>
      </c>
      <c r="D8" s="98">
        <f>(1-(K8/L8)^1.4)*0.975</f>
        <v>0.96754636862941756</v>
      </c>
      <c r="E8" s="98">
        <f t="shared" ref="E8:E55" si="1">(1-((K8/L8)^1.4))*0.92</f>
        <v>0.91296682988621969</v>
      </c>
      <c r="F8" s="98">
        <f t="shared" ref="F8:F56" si="2">(1-((K8/L8)^1.4))*0.82</f>
        <v>0.81373130489858703</v>
      </c>
      <c r="G8" s="98">
        <f t="shared" si="0"/>
        <v>0.65495446491837506</v>
      </c>
      <c r="H8" s="98">
        <f t="shared" ref="H8:H56" si="3">(1-((K8/L8)^1.4))*0.47</f>
        <v>0.46640696744187304</v>
      </c>
      <c r="I8" s="98">
        <f>(1-(K8/L8)^1.4)*0.25</f>
        <v>0.24808881246908143</v>
      </c>
      <c r="J8" s="98">
        <f>(1-((A8/L8)^1.4))*0.135</f>
        <v>0.13396795873330397</v>
      </c>
      <c r="K8" s="99">
        <v>2</v>
      </c>
      <c r="L8" s="96">
        <v>65</v>
      </c>
    </row>
    <row r="9" spans="1:12" ht="13.5">
      <c r="A9" s="97">
        <v>3</v>
      </c>
      <c r="B9" s="98">
        <f>(1-(A9/L9)^1.4)*1</f>
        <v>0.98651375462065571</v>
      </c>
      <c r="C9" s="98">
        <f>(1-(A9/L9)^1.4)*0.99</f>
        <v>0.97664861707444917</v>
      </c>
      <c r="D9" s="98">
        <f t="shared" ref="D9:D56" si="4">(1-(K9/L9)^1.4)*0.975</f>
        <v>0.96185091075513929</v>
      </c>
      <c r="E9" s="98">
        <f t="shared" si="1"/>
        <v>0.90759265425100333</v>
      </c>
      <c r="F9" s="98">
        <f t="shared" si="2"/>
        <v>0.80894127878893762</v>
      </c>
      <c r="G9" s="98">
        <f t="shared" si="0"/>
        <v>0.65109907804963285</v>
      </c>
      <c r="H9" s="98">
        <f t="shared" si="3"/>
        <v>0.46366146467170816</v>
      </c>
      <c r="I9" s="98">
        <f>(1-(K9/L9)^1.4)*0.25</f>
        <v>0.24662843865516393</v>
      </c>
      <c r="J9" s="98">
        <f t="shared" ref="J9:J56" si="5">(1-((A9/L9)^1.4))*0.135</f>
        <v>0.13317935687378854</v>
      </c>
      <c r="K9" s="99">
        <v>3</v>
      </c>
      <c r="L9" s="96">
        <v>65</v>
      </c>
    </row>
    <row r="10" spans="1:12" ht="13.5">
      <c r="A10" s="97">
        <v>4</v>
      </c>
      <c r="B10" s="98">
        <f>(1-(A10/L10)^1.4)*1</f>
        <v>0.97982538347185943</v>
      </c>
      <c r="C10" s="98">
        <f t="shared" ref="C10:C47" si="6">(1-(A10/L10)^1.4)*0.99</f>
        <v>0.97002712963714088</v>
      </c>
      <c r="D10" s="98">
        <f t="shared" si="4"/>
        <v>0.95532974888506295</v>
      </c>
      <c r="E10" s="98">
        <f t="shared" si="1"/>
        <v>0.90143935279411069</v>
      </c>
      <c r="F10" s="98">
        <f t="shared" si="2"/>
        <v>0.80345681444692474</v>
      </c>
      <c r="G10" s="98">
        <f t="shared" si="0"/>
        <v>0.64668475309142726</v>
      </c>
      <c r="H10" s="98">
        <f t="shared" si="3"/>
        <v>0.4605179302317739</v>
      </c>
      <c r="I10" s="98">
        <f t="shared" ref="I10:I32" si="7">(1-(K10/L10)^1.4)*0.25</f>
        <v>0.24495634586796486</v>
      </c>
      <c r="J10" s="98">
        <f t="shared" si="5"/>
        <v>0.13227642676870102</v>
      </c>
      <c r="K10" s="99">
        <v>4</v>
      </c>
      <c r="L10" s="96">
        <v>65</v>
      </c>
    </row>
    <row r="11" spans="1:12" ht="13.5">
      <c r="A11" s="97">
        <v>5</v>
      </c>
      <c r="B11" s="98">
        <f>(1-(A11/L11)^1.4)*1</f>
        <v>0.97242729928972738</v>
      </c>
      <c r="C11" s="98">
        <f t="shared" si="6"/>
        <v>0.96270302629683013</v>
      </c>
      <c r="D11" s="98">
        <f t="shared" si="4"/>
        <v>0.94811661680748416</v>
      </c>
      <c r="E11" s="98">
        <f t="shared" si="1"/>
        <v>0.89463311534654921</v>
      </c>
      <c r="F11" s="98">
        <f t="shared" si="2"/>
        <v>0.79739038541757645</v>
      </c>
      <c r="G11" s="98">
        <f t="shared" si="0"/>
        <v>0.64180201753122013</v>
      </c>
      <c r="H11" s="98">
        <f t="shared" si="3"/>
        <v>0.45704083066617185</v>
      </c>
      <c r="I11" s="98">
        <f t="shared" si="7"/>
        <v>0.24310682482243184</v>
      </c>
      <c r="J11" s="98">
        <f t="shared" si="5"/>
        <v>0.13127768540411319</v>
      </c>
      <c r="K11" s="99">
        <v>5</v>
      </c>
      <c r="L11" s="96">
        <v>65</v>
      </c>
    </row>
    <row r="12" spans="1:12" ht="13.5">
      <c r="A12" s="97">
        <v>6</v>
      </c>
      <c r="B12" s="98">
        <f t="shared" ref="B12:B19" si="8">(1-(A12/L12)^1.4)*1</f>
        <v>0.96440958507066155</v>
      </c>
      <c r="C12" s="98">
        <f t="shared" si="6"/>
        <v>0.95476548921995497</v>
      </c>
      <c r="D12" s="98">
        <f t="shared" si="4"/>
        <v>0.94029934544389504</v>
      </c>
      <c r="E12" s="98">
        <f t="shared" si="1"/>
        <v>0.88725681826500868</v>
      </c>
      <c r="F12" s="98">
        <f t="shared" si="2"/>
        <v>0.79081585975794244</v>
      </c>
      <c r="G12" s="98">
        <f t="shared" si="0"/>
        <v>0.63651032614663661</v>
      </c>
      <c r="H12" s="98">
        <f t="shared" si="3"/>
        <v>0.45327250498321092</v>
      </c>
      <c r="I12" s="98">
        <f t="shared" si="7"/>
        <v>0.24110239626766539</v>
      </c>
      <c r="J12" s="98">
        <f t="shared" si="5"/>
        <v>0.13019529398453933</v>
      </c>
      <c r="K12" s="99">
        <v>6</v>
      </c>
      <c r="L12" s="96">
        <v>65</v>
      </c>
    </row>
    <row r="13" spans="1:12" ht="13.5">
      <c r="A13" s="97">
        <v>7</v>
      </c>
      <c r="B13" s="98">
        <f t="shared" si="8"/>
        <v>0.95583700108810132</v>
      </c>
      <c r="C13" s="98">
        <f t="shared" si="6"/>
        <v>0.94627863107722032</v>
      </c>
      <c r="D13" s="98">
        <f t="shared" si="4"/>
        <v>0.93194107606089882</v>
      </c>
      <c r="E13" s="98">
        <f t="shared" si="1"/>
        <v>0.8793700410010532</v>
      </c>
      <c r="F13" s="98">
        <f t="shared" si="2"/>
        <v>0.78378634089224308</v>
      </c>
      <c r="G13" s="98">
        <f t="shared" si="0"/>
        <v>0.63085242071814696</v>
      </c>
      <c r="H13" s="98">
        <f t="shared" si="3"/>
        <v>0.4492433905114076</v>
      </c>
      <c r="I13" s="98">
        <f t="shared" si="7"/>
        <v>0.23895925027202533</v>
      </c>
      <c r="J13" s="98">
        <f t="shared" si="5"/>
        <v>0.12903799514689368</v>
      </c>
      <c r="K13" s="99">
        <v>7</v>
      </c>
      <c r="L13" s="96">
        <v>65</v>
      </c>
    </row>
    <row r="14" spans="1:12" ht="13.5">
      <c r="A14" s="97">
        <v>8</v>
      </c>
      <c r="B14" s="98">
        <f t="shared" si="8"/>
        <v>0.94675886778861795</v>
      </c>
      <c r="C14" s="98">
        <f t="shared" si="6"/>
        <v>0.93729127911073173</v>
      </c>
      <c r="D14" s="98">
        <f t="shared" si="4"/>
        <v>0.92308989609390246</v>
      </c>
      <c r="E14" s="98">
        <f t="shared" si="1"/>
        <v>0.87101815836552854</v>
      </c>
      <c r="F14" s="98">
        <f t="shared" si="2"/>
        <v>0.77634227158666669</v>
      </c>
      <c r="G14" s="98">
        <f t="shared" si="0"/>
        <v>0.62486085274048786</v>
      </c>
      <c r="H14" s="98">
        <f t="shared" si="3"/>
        <v>0.44497666786065043</v>
      </c>
      <c r="I14" s="98">
        <f t="shared" si="7"/>
        <v>0.23668971694715449</v>
      </c>
      <c r="J14" s="98">
        <f t="shared" si="5"/>
        <v>0.12781244715146342</v>
      </c>
      <c r="K14" s="99">
        <v>8</v>
      </c>
      <c r="L14" s="96">
        <v>65</v>
      </c>
    </row>
    <row r="15" spans="1:12" ht="13.5">
      <c r="A15" s="97">
        <v>9</v>
      </c>
      <c r="B15" s="98">
        <f t="shared" si="8"/>
        <v>0.93721428939798412</v>
      </c>
      <c r="C15" s="98">
        <f t="shared" si="6"/>
        <v>0.92784214650400432</v>
      </c>
      <c r="D15" s="98">
        <f t="shared" si="4"/>
        <v>0.91378393216303455</v>
      </c>
      <c r="E15" s="98">
        <f t="shared" si="1"/>
        <v>0.86223714624614545</v>
      </c>
      <c r="F15" s="98">
        <f t="shared" si="2"/>
        <v>0.76851571730634693</v>
      </c>
      <c r="G15" s="98">
        <f t="shared" si="0"/>
        <v>0.61856143100266958</v>
      </c>
      <c r="H15" s="98">
        <f t="shared" si="3"/>
        <v>0.44049071601705253</v>
      </c>
      <c r="I15" s="98">
        <f t="shared" si="7"/>
        <v>0.23430357234949603</v>
      </c>
      <c r="J15" s="98">
        <f>(1-((A15/L15)^1.4))*0.135</f>
        <v>0.12652392906872786</v>
      </c>
      <c r="K15" s="99">
        <v>9</v>
      </c>
      <c r="L15" s="96">
        <v>65</v>
      </c>
    </row>
    <row r="16" spans="1:12" ht="13.5">
      <c r="A16" s="97">
        <v>10</v>
      </c>
      <c r="B16" s="98">
        <f t="shared" si="8"/>
        <v>0.92723520658284386</v>
      </c>
      <c r="C16" s="98">
        <f t="shared" si="6"/>
        <v>0.91796285451701543</v>
      </c>
      <c r="D16" s="98">
        <f t="shared" si="4"/>
        <v>0.90405432641827277</v>
      </c>
      <c r="E16" s="98">
        <f t="shared" si="1"/>
        <v>0.85305639005621636</v>
      </c>
      <c r="F16" s="98">
        <f t="shared" si="2"/>
        <v>0.76033286939793188</v>
      </c>
      <c r="G16" s="98">
        <f t="shared" si="0"/>
        <v>0.61197523634467699</v>
      </c>
      <c r="H16" s="98">
        <f t="shared" si="3"/>
        <v>0.43580054709393656</v>
      </c>
      <c r="I16" s="98">
        <f t="shared" si="7"/>
        <v>0.23180880164571097</v>
      </c>
      <c r="J16" s="98">
        <f t="shared" si="5"/>
        <v>0.12517675288868393</v>
      </c>
      <c r="K16" s="99">
        <v>10</v>
      </c>
      <c r="L16" s="96">
        <v>65</v>
      </c>
    </row>
    <row r="17" spans="1:12" ht="13.5">
      <c r="A17" s="97">
        <v>11</v>
      </c>
      <c r="B17" s="98">
        <f t="shared" si="8"/>
        <v>0.916848313916511</v>
      </c>
      <c r="C17" s="98">
        <f>(1-(A17/L17)^1.4)*0.99</f>
        <v>0.90767983077734593</v>
      </c>
      <c r="D17" s="98">
        <f t="shared" si="4"/>
        <v>0.89392710606859815</v>
      </c>
      <c r="E17" s="98">
        <f t="shared" si="1"/>
        <v>0.84350044880319019</v>
      </c>
      <c r="F17" s="98">
        <f t="shared" si="2"/>
        <v>0.75181561741153902</v>
      </c>
      <c r="G17" s="98">
        <f t="shared" si="0"/>
        <v>0.60511988718489729</v>
      </c>
      <c r="H17" s="98">
        <f t="shared" si="3"/>
        <v>0.43091870754076017</v>
      </c>
      <c r="I17" s="98">
        <f t="shared" si="7"/>
        <v>0.22921207847912775</v>
      </c>
      <c r="J17" s="98">
        <f t="shared" si="5"/>
        <v>0.12377452237872899</v>
      </c>
      <c r="K17" s="99">
        <v>11</v>
      </c>
      <c r="L17" s="96">
        <v>65</v>
      </c>
    </row>
    <row r="18" spans="1:12" ht="13.5">
      <c r="A18" s="97">
        <v>12</v>
      </c>
      <c r="B18" s="98">
        <f t="shared" si="8"/>
        <v>0.90607633190609638</v>
      </c>
      <c r="C18" s="98">
        <f t="shared" si="6"/>
        <v>0.89701556858703535</v>
      </c>
      <c r="D18" s="98">
        <f t="shared" si="4"/>
        <v>0.88342442360844398</v>
      </c>
      <c r="E18" s="98">
        <f t="shared" si="1"/>
        <v>0.83359022535360872</v>
      </c>
      <c r="F18" s="98">
        <f t="shared" si="2"/>
        <v>0.742982592162999</v>
      </c>
      <c r="G18" s="98">
        <f t="shared" si="0"/>
        <v>0.59801037905802368</v>
      </c>
      <c r="H18" s="98">
        <f t="shared" si="3"/>
        <v>0.42585587599586527</v>
      </c>
      <c r="I18" s="98">
        <f t="shared" si="7"/>
        <v>0.22651908297652409</v>
      </c>
      <c r="J18" s="98">
        <f t="shared" si="5"/>
        <v>0.12232030480732302</v>
      </c>
      <c r="K18" s="99">
        <v>12</v>
      </c>
      <c r="L18" s="96">
        <v>65</v>
      </c>
    </row>
    <row r="19" spans="1:12" ht="13.5">
      <c r="A19" s="97">
        <v>13</v>
      </c>
      <c r="B19" s="98">
        <f t="shared" si="8"/>
        <v>0.89493888782384934</v>
      </c>
      <c r="C19" s="98">
        <f t="shared" si="6"/>
        <v>0.88598949894561085</v>
      </c>
      <c r="D19" s="98">
        <f t="shared" si="4"/>
        <v>0.87256541562825307</v>
      </c>
      <c r="E19" s="98">
        <f t="shared" si="1"/>
        <v>0.82334377679794146</v>
      </c>
      <c r="F19" s="98">
        <f t="shared" si="2"/>
        <v>0.7338498880155564</v>
      </c>
      <c r="G19" s="98">
        <f t="shared" si="0"/>
        <v>0.59065966596374064</v>
      </c>
      <c r="H19" s="98">
        <f t="shared" si="3"/>
        <v>0.42062127727720916</v>
      </c>
      <c r="I19" s="98">
        <f t="shared" si="7"/>
        <v>0.22373472195596233</v>
      </c>
      <c r="J19" s="98">
        <f t="shared" si="5"/>
        <v>0.12081674985621967</v>
      </c>
      <c r="K19" s="99">
        <v>13</v>
      </c>
      <c r="L19" s="96">
        <v>65</v>
      </c>
    </row>
    <row r="20" spans="1:12" ht="13.5">
      <c r="A20" s="97">
        <v>14</v>
      </c>
      <c r="B20" s="98">
        <f>(1-(A20/L20)^1.4)*1</f>
        <v>0.88345314714458989</v>
      </c>
      <c r="C20" s="98">
        <f t="shared" si="6"/>
        <v>0.87461861567314403</v>
      </c>
      <c r="D20" s="98">
        <f t="shared" si="4"/>
        <v>0.86136681846597507</v>
      </c>
      <c r="E20" s="98">
        <f t="shared" si="1"/>
        <v>0.81277689537302278</v>
      </c>
      <c r="F20" s="98">
        <f t="shared" si="2"/>
        <v>0.72443158065856361</v>
      </c>
      <c r="G20" s="98">
        <f t="shared" si="0"/>
        <v>0.58307907711542939</v>
      </c>
      <c r="H20" s="98">
        <f t="shared" si="3"/>
        <v>0.41522297915795725</v>
      </c>
      <c r="I20" s="98">
        <f t="shared" si="7"/>
        <v>0.22086328678614747</v>
      </c>
      <c r="J20" s="98">
        <f t="shared" si="5"/>
        <v>0.11926617486451964</v>
      </c>
      <c r="K20" s="99">
        <v>14</v>
      </c>
      <c r="L20" s="96">
        <v>65</v>
      </c>
    </row>
    <row r="21" spans="1:12" ht="13.5">
      <c r="A21" s="97">
        <v>15</v>
      </c>
      <c r="B21" s="98">
        <f>(1-(A21/L21)^1.4)*1</f>
        <v>0.87163427932561177</v>
      </c>
      <c r="C21" s="98">
        <f t="shared" si="6"/>
        <v>0.8629179365323556</v>
      </c>
      <c r="D21" s="98">
        <f t="shared" si="4"/>
        <v>0.84984342234247146</v>
      </c>
      <c r="E21" s="98">
        <f t="shared" si="1"/>
        <v>0.80190353697956285</v>
      </c>
      <c r="F21" s="98">
        <f t="shared" si="2"/>
        <v>0.71474010904700158</v>
      </c>
      <c r="G21" s="98">
        <f t="shared" si="0"/>
        <v>0.57527862435490384</v>
      </c>
      <c r="H21" s="98">
        <f t="shared" si="3"/>
        <v>0.40966811128303748</v>
      </c>
      <c r="I21" s="98">
        <f t="shared" si="7"/>
        <v>0.21790856983140294</v>
      </c>
      <c r="J21" s="98">
        <f>(1-((A21/L21)^1.4))*0.135</f>
        <v>0.1176706277089576</v>
      </c>
      <c r="K21" s="99">
        <v>15</v>
      </c>
      <c r="L21" s="96">
        <v>65</v>
      </c>
    </row>
    <row r="22" spans="1:12" ht="13.5">
      <c r="A22" s="97">
        <v>16</v>
      </c>
      <c r="B22" s="98">
        <f t="shared" ref="B22:B27" si="9">(1-(A22/L22)^1.4)*1</f>
        <v>0.85949580973715167</v>
      </c>
      <c r="C22" s="98">
        <f t="shared" si="6"/>
        <v>0.85090085163978013</v>
      </c>
      <c r="D22" s="98">
        <f t="shared" si="4"/>
        <v>0.83800841449372288</v>
      </c>
      <c r="E22" s="98">
        <f t="shared" si="1"/>
        <v>0.79073614495817957</v>
      </c>
      <c r="F22" s="98">
        <f t="shared" si="2"/>
        <v>0.70478656398446438</v>
      </c>
      <c r="G22" s="98">
        <f t="shared" si="0"/>
        <v>0.56726723442652016</v>
      </c>
      <c r="H22" s="98">
        <f t="shared" si="3"/>
        <v>0.40396303057646127</v>
      </c>
      <c r="I22" s="98">
        <f t="shared" si="7"/>
        <v>0.21487395243428792</v>
      </c>
      <c r="J22" s="98">
        <f t="shared" si="5"/>
        <v>0.11603193431451549</v>
      </c>
      <c r="K22" s="99">
        <v>16</v>
      </c>
      <c r="L22" s="96">
        <v>65</v>
      </c>
    </row>
    <row r="23" spans="1:12" ht="13.5">
      <c r="A23" s="97">
        <v>17</v>
      </c>
      <c r="B23" s="98">
        <f t="shared" si="9"/>
        <v>0.84704989106743633</v>
      </c>
      <c r="C23" s="98">
        <f t="shared" si="6"/>
        <v>0.83857939215676192</v>
      </c>
      <c r="D23" s="98">
        <f t="shared" si="4"/>
        <v>0.82587364379075046</v>
      </c>
      <c r="E23" s="98">
        <f t="shared" si="1"/>
        <v>0.77928589978204144</v>
      </c>
      <c r="F23" s="98">
        <f t="shared" si="2"/>
        <v>0.6945809106752977</v>
      </c>
      <c r="G23" s="98">
        <f t="shared" si="0"/>
        <v>0.55905292810450802</v>
      </c>
      <c r="H23" s="98">
        <f t="shared" si="3"/>
        <v>0.39811344880169508</v>
      </c>
      <c r="I23" s="98">
        <f t="shared" si="7"/>
        <v>0.21176247276685908</v>
      </c>
      <c r="J23" s="98">
        <f t="shared" si="5"/>
        <v>0.11435173529410392</v>
      </c>
      <c r="K23" s="99">
        <v>17</v>
      </c>
      <c r="L23" s="96">
        <v>65</v>
      </c>
    </row>
    <row r="24" spans="1:12" ht="13.5">
      <c r="A24" s="97">
        <v>18</v>
      </c>
      <c r="B24" s="98">
        <f t="shared" si="9"/>
        <v>0.83430751635428491</v>
      </c>
      <c r="C24" s="98">
        <f t="shared" si="6"/>
        <v>0.82596444119074208</v>
      </c>
      <c r="D24" s="98">
        <f t="shared" si="4"/>
        <v>0.81344982844542779</v>
      </c>
      <c r="E24" s="98">
        <f t="shared" si="1"/>
        <v>0.7675629150459421</v>
      </c>
      <c r="F24" s="98">
        <f t="shared" si="2"/>
        <v>0.68413216341051353</v>
      </c>
      <c r="G24" s="98">
        <f t="shared" si="0"/>
        <v>0.55064296079382802</v>
      </c>
      <c r="H24" s="98">
        <f t="shared" si="3"/>
        <v>0.39212453268651387</v>
      </c>
      <c r="I24" s="98">
        <f t="shared" si="7"/>
        <v>0.20857687908857123</v>
      </c>
      <c r="J24" s="98">
        <f t="shared" si="5"/>
        <v>0.11263151470782846</v>
      </c>
      <c r="K24" s="99">
        <v>18</v>
      </c>
      <c r="L24" s="96">
        <v>65</v>
      </c>
    </row>
    <row r="25" spans="1:12" ht="13.5">
      <c r="A25" s="97">
        <v>19</v>
      </c>
      <c r="B25" s="98">
        <f t="shared" si="9"/>
        <v>0.82127868879082289</v>
      </c>
      <c r="C25" s="98">
        <f>(1-(A25/L25)^1.4)*0.99</f>
        <v>0.81306590190291461</v>
      </c>
      <c r="D25" s="98">
        <f t="shared" si="4"/>
        <v>0.80074672157105231</v>
      </c>
      <c r="E25" s="98">
        <f t="shared" si="1"/>
        <v>0.75557639368755714</v>
      </c>
      <c r="F25" s="98">
        <f t="shared" si="2"/>
        <v>0.67344852480847472</v>
      </c>
      <c r="G25" s="98">
        <f t="shared" si="0"/>
        <v>0.54204393460194311</v>
      </c>
      <c r="H25" s="98">
        <f t="shared" si="3"/>
        <v>0.38600098373168673</v>
      </c>
      <c r="I25" s="98">
        <f t="shared" si="7"/>
        <v>0.20531967219770572</v>
      </c>
      <c r="J25" s="98">
        <f t="shared" si="5"/>
        <v>0.11087262298676109</v>
      </c>
      <c r="K25" s="99">
        <v>19</v>
      </c>
      <c r="L25" s="96">
        <v>65</v>
      </c>
    </row>
    <row r="26" spans="1:12" ht="13.5">
      <c r="A26" s="97">
        <v>20</v>
      </c>
      <c r="B26" s="98">
        <f t="shared" si="9"/>
        <v>0.80797255892061415</v>
      </c>
      <c r="C26" s="98">
        <f t="shared" si="6"/>
        <v>0.79989283333140804</v>
      </c>
      <c r="D26" s="98">
        <f t="shared" si="4"/>
        <v>0.78777324494759882</v>
      </c>
      <c r="E26" s="98">
        <f>(1-((K26/L26)^1.4))*0.92</f>
        <v>0.74333475420696504</v>
      </c>
      <c r="F26" s="98">
        <f t="shared" si="2"/>
        <v>0.66253749831490361</v>
      </c>
      <c r="G26" s="98">
        <f t="shared" si="0"/>
        <v>0.5332618888876054</v>
      </c>
      <c r="H26" s="98">
        <f>(1-((K26/L26)^1.4))*0.47</f>
        <v>0.37974710269268863</v>
      </c>
      <c r="I26" s="98">
        <f t="shared" si="7"/>
        <v>0.20199313973015354</v>
      </c>
      <c r="J26" s="98">
        <f t="shared" si="5"/>
        <v>0.10907629545428292</v>
      </c>
      <c r="K26" s="99">
        <v>20</v>
      </c>
      <c r="L26" s="96">
        <v>65</v>
      </c>
    </row>
    <row r="27" spans="1:12" ht="13.5">
      <c r="A27" s="97">
        <v>21</v>
      </c>
      <c r="B27" s="98">
        <f t="shared" si="9"/>
        <v>0.79439753682322345</v>
      </c>
      <c r="C27" s="98">
        <f t="shared" si="6"/>
        <v>0.78645356145499123</v>
      </c>
      <c r="D27" s="98">
        <f t="shared" si="4"/>
        <v>0.7745375984026428</v>
      </c>
      <c r="E27" s="98">
        <f t="shared" si="1"/>
        <v>0.73084573387736562</v>
      </c>
      <c r="F27" s="98">
        <f t="shared" si="2"/>
        <v>0.65140598019504314</v>
      </c>
      <c r="G27" s="98">
        <f t="shared" si="0"/>
        <v>0.52430237430332749</v>
      </c>
      <c r="H27" s="98">
        <f t="shared" si="3"/>
        <v>0.37336684230691503</v>
      </c>
      <c r="I27" s="98">
        <f t="shared" si="7"/>
        <v>0.19859938420580586</v>
      </c>
      <c r="J27" s="98">
        <f t="shared" si="5"/>
        <v>0.10724366747113517</v>
      </c>
      <c r="K27" s="99">
        <v>21</v>
      </c>
      <c r="L27" s="96">
        <v>65</v>
      </c>
    </row>
    <row r="28" spans="1:12" ht="13.5">
      <c r="A28" s="97">
        <v>22</v>
      </c>
      <c r="B28" s="98">
        <f>(1-(A28/L28)^1.4)*1</f>
        <v>0.78056138483746385</v>
      </c>
      <c r="C28" s="98">
        <f t="shared" si="6"/>
        <v>0.77275577098908921</v>
      </c>
      <c r="D28" s="98">
        <f t="shared" si="4"/>
        <v>0.76104735021652725</v>
      </c>
      <c r="E28" s="98">
        <f t="shared" si="1"/>
        <v>0.71811647405046675</v>
      </c>
      <c r="F28" s="98">
        <f t="shared" si="2"/>
        <v>0.64006033556672026</v>
      </c>
      <c r="G28" s="98">
        <f t="shared" si="0"/>
        <v>0.51517051399272618</v>
      </c>
      <c r="H28" s="98">
        <f t="shared" si="3"/>
        <v>0.36686385087360801</v>
      </c>
      <c r="I28" s="98">
        <f t="shared" si="7"/>
        <v>0.19514034620936596</v>
      </c>
      <c r="J28" s="98">
        <f>(1-((A28/L28)^1.4))*0.135</f>
        <v>0.10537578695305763</v>
      </c>
      <c r="K28" s="99">
        <v>22</v>
      </c>
      <c r="L28" s="96">
        <v>65</v>
      </c>
    </row>
    <row r="29" spans="1:12" ht="13.5">
      <c r="A29" s="97">
        <v>23</v>
      </c>
      <c r="B29" s="98">
        <f>(1-(A29/L29)^1.4)*1</f>
        <v>0.76647129493998845</v>
      </c>
      <c r="C29" s="98">
        <f t="shared" si="6"/>
        <v>0.75880658199058859</v>
      </c>
      <c r="D29" s="98">
        <f t="shared" si="4"/>
        <v>0.7473095125664887</v>
      </c>
      <c r="E29" s="98">
        <f t="shared" si="1"/>
        <v>0.70515359134478939</v>
      </c>
      <c r="F29" s="98">
        <f t="shared" si="2"/>
        <v>0.62850646185079051</v>
      </c>
      <c r="G29" s="98">
        <f t="shared" si="0"/>
        <v>0.50587105466039239</v>
      </c>
      <c r="H29" s="98">
        <f t="shared" si="3"/>
        <v>0.36024150862179455</v>
      </c>
      <c r="I29" s="98">
        <f t="shared" si="7"/>
        <v>0.19161782373499711</v>
      </c>
      <c r="J29" s="98">
        <f t="shared" si="5"/>
        <v>0.10347362481689845</v>
      </c>
      <c r="K29" s="99">
        <v>23</v>
      </c>
      <c r="L29" s="96">
        <v>65</v>
      </c>
    </row>
    <row r="30" spans="1:12" ht="13.5">
      <c r="A30" s="97">
        <v>24</v>
      </c>
      <c r="B30" s="98">
        <f t="shared" ref="B30:B37" si="10">(1-(A30/L30)^1.4)*1</f>
        <v>0.75213395388257298</v>
      </c>
      <c r="C30" s="98">
        <f t="shared" si="6"/>
        <v>0.74461261434374726</v>
      </c>
      <c r="D30" s="98">
        <f t="shared" si="4"/>
        <v>0.73333060503550862</v>
      </c>
      <c r="E30" s="98">
        <f t="shared" si="1"/>
        <v>0.6919632375719672</v>
      </c>
      <c r="F30" s="98">
        <f t="shared" si="2"/>
        <v>0.61674984218370976</v>
      </c>
      <c r="G30" s="98">
        <f t="shared" si="0"/>
        <v>0.49640840956249821</v>
      </c>
      <c r="H30" s="98">
        <f t="shared" si="3"/>
        <v>0.35350295832480927</v>
      </c>
      <c r="I30" s="98">
        <f t="shared" si="7"/>
        <v>0.18803348847064325</v>
      </c>
      <c r="J30" s="98">
        <f t="shared" si="5"/>
        <v>0.10153808377414736</v>
      </c>
      <c r="K30" s="99">
        <v>24</v>
      </c>
      <c r="L30" s="96">
        <v>65</v>
      </c>
    </row>
    <row r="31" spans="1:12" ht="13.5">
      <c r="A31" s="97">
        <v>25</v>
      </c>
      <c r="B31" s="98">
        <f t="shared" si="10"/>
        <v>0.73755559845927743</v>
      </c>
      <c r="C31" s="98">
        <f t="shared" si="6"/>
        <v>0.7301800424746846</v>
      </c>
      <c r="D31" s="98">
        <f t="shared" si="4"/>
        <v>0.71911670849779552</v>
      </c>
      <c r="E31" s="98">
        <f t="shared" si="1"/>
        <v>0.67855115058253523</v>
      </c>
      <c r="F31" s="98">
        <f t="shared" si="2"/>
        <v>0.60479559073660749</v>
      </c>
      <c r="G31" s="98">
        <f t="shared" si="0"/>
        <v>0.4867866949831231</v>
      </c>
      <c r="H31" s="98">
        <f t="shared" si="3"/>
        <v>0.34665113127586039</v>
      </c>
      <c r="I31" s="98">
        <f t="shared" si="7"/>
        <v>0.18438889961481936</v>
      </c>
      <c r="J31" s="98">
        <f>(1-((A31/L31)^1.4))*0.135</f>
        <v>9.9570005792002453E-2</v>
      </c>
      <c r="K31" s="99">
        <v>25</v>
      </c>
      <c r="L31" s="96">
        <v>65</v>
      </c>
    </row>
    <row r="32" spans="1:12" ht="13.5">
      <c r="A32" s="97">
        <v>26</v>
      </c>
      <c r="B32" s="98">
        <f t="shared" si="10"/>
        <v>0.7227420627379415</v>
      </c>
      <c r="C32" s="98">
        <f t="shared" si="6"/>
        <v>0.71551464211056204</v>
      </c>
      <c r="D32" s="98">
        <f t="shared" si="4"/>
        <v>0.70467351116949295</v>
      </c>
      <c r="E32" s="98">
        <f t="shared" si="1"/>
        <v>0.66492269771890622</v>
      </c>
      <c r="F32" s="98">
        <f t="shared" si="2"/>
        <v>0.592648491445112</v>
      </c>
      <c r="G32" s="98">
        <f t="shared" si="0"/>
        <v>0.47700976140704143</v>
      </c>
      <c r="H32" s="98">
        <f t="shared" si="3"/>
        <v>0.33968876948683246</v>
      </c>
      <c r="I32" s="98">
        <f t="shared" si="7"/>
        <v>0.18068551568448538</v>
      </c>
      <c r="J32" s="98">
        <f t="shared" si="5"/>
        <v>9.7570178469622112E-2</v>
      </c>
      <c r="K32" s="99">
        <v>26</v>
      </c>
      <c r="L32" s="96">
        <v>65</v>
      </c>
    </row>
    <row r="33" spans="1:12" ht="13.5">
      <c r="A33" s="97">
        <v>27</v>
      </c>
      <c r="B33" s="98">
        <f t="shared" si="10"/>
        <v>0.70769881869139295</v>
      </c>
      <c r="C33" s="98">
        <f>(1-(A33/L33)^1.4)*0.99</f>
        <v>0.70062183050447902</v>
      </c>
      <c r="D33" s="98">
        <f t="shared" si="4"/>
        <v>0.69000634822410811</v>
      </c>
      <c r="E33" s="98">
        <f t="shared" si="1"/>
        <v>0.65108291319608158</v>
      </c>
      <c r="F33" s="98">
        <f t="shared" si="2"/>
        <v>0.58031303132694223</v>
      </c>
      <c r="G33" s="98">
        <f t="shared" si="0"/>
        <v>0.46708122033631938</v>
      </c>
      <c r="H33" s="98">
        <f t="shared" si="3"/>
        <v>0.33261844478495467</v>
      </c>
      <c r="I33" s="98">
        <f>(1-(K33/L33)^1.4)*0.25</f>
        <v>0.17692470467284824</v>
      </c>
      <c r="J33" s="98">
        <f t="shared" si="5"/>
        <v>9.5539340523338054E-2</v>
      </c>
      <c r="K33" s="99">
        <v>27</v>
      </c>
      <c r="L33" s="96">
        <v>65</v>
      </c>
    </row>
    <row r="34" spans="1:12" ht="13.5">
      <c r="A34" s="97">
        <v>28</v>
      </c>
      <c r="B34" s="98">
        <f t="shared" si="10"/>
        <v>0.69243101136320384</v>
      </c>
      <c r="C34" s="98">
        <f t="shared" si="6"/>
        <v>0.6855067012495718</v>
      </c>
      <c r="D34" s="98">
        <f t="shared" si="4"/>
        <v>0.67512023607912375</v>
      </c>
      <c r="E34" s="98">
        <f t="shared" si="1"/>
        <v>0.63703653045414754</v>
      </c>
      <c r="F34" s="98">
        <f t="shared" si="2"/>
        <v>0.56779342931782717</v>
      </c>
      <c r="G34" s="98">
        <f t="shared" si="0"/>
        <v>0.45700446749971457</v>
      </c>
      <c r="H34" s="98">
        <f t="shared" si="3"/>
        <v>0.32544257534070581</v>
      </c>
      <c r="I34" s="98">
        <f>(1-(K34/L34)^1.4)*0.25</f>
        <v>0.17310775284080096</v>
      </c>
      <c r="J34" s="98">
        <f t="shared" si="5"/>
        <v>9.3478186534032531E-2</v>
      </c>
      <c r="K34" s="99">
        <v>28</v>
      </c>
      <c r="L34" s="96">
        <v>65</v>
      </c>
    </row>
    <row r="35" spans="1:12" ht="13.5">
      <c r="A35" s="97">
        <v>29</v>
      </c>
      <c r="B35" s="98">
        <f t="shared" si="10"/>
        <v>0.67694348947378291</v>
      </c>
      <c r="C35" s="98">
        <f t="shared" si="6"/>
        <v>0.67017405457904511</v>
      </c>
      <c r="D35" s="98">
        <f t="shared" si="4"/>
        <v>0.66001990223693829</v>
      </c>
      <c r="E35" s="98">
        <f t="shared" si="1"/>
        <v>0.62278801031588027</v>
      </c>
      <c r="F35" s="98">
        <f t="shared" si="2"/>
        <v>0.55509366136850191</v>
      </c>
      <c r="G35" s="98">
        <f t="shared" si="0"/>
        <v>0.44678270305269674</v>
      </c>
      <c r="H35" s="98">
        <f t="shared" si="3"/>
        <v>0.31816344005267794</v>
      </c>
      <c r="I35" s="98">
        <f>(1-(K35/L35)^1.4)*0.25</f>
        <v>0.16923587236844573</v>
      </c>
      <c r="J35" s="98">
        <f t="shared" si="5"/>
        <v>9.1387371078960694E-2</v>
      </c>
      <c r="K35" s="99">
        <v>29</v>
      </c>
      <c r="L35" s="96">
        <v>65</v>
      </c>
    </row>
    <row r="36" spans="1:12" ht="13.5">
      <c r="A36" s="97">
        <v>30</v>
      </c>
      <c r="B36" s="98">
        <f t="shared" si="10"/>
        <v>0.66124083219616225</v>
      </c>
      <c r="C36" s="98">
        <f t="shared" si="6"/>
        <v>0.65462842387420062</v>
      </c>
      <c r="D36" s="98">
        <f t="shared" si="4"/>
        <v>0.64470981139125816</v>
      </c>
      <c r="E36" s="98">
        <f t="shared" si="1"/>
        <v>0.60834156562046926</v>
      </c>
      <c r="F36" s="98">
        <f>(1-((K36/L36)^1.4))*0.82</f>
        <v>0.54221748240085299</v>
      </c>
      <c r="G36" s="98">
        <f t="shared" si="0"/>
        <v>0.43641894924946711</v>
      </c>
      <c r="H36" s="98">
        <f t="shared" si="3"/>
        <v>0.31078319113219627</v>
      </c>
      <c r="I36" s="98">
        <f t="shared" ref="I36:I56" si="11">(1-(K36/L36)^1.4)*0.25</f>
        <v>0.16531020804904056</v>
      </c>
      <c r="J36" s="98">
        <f t="shared" si="5"/>
        <v>8.9267512346481906E-2</v>
      </c>
      <c r="K36" s="99">
        <v>30</v>
      </c>
      <c r="L36" s="96">
        <v>65</v>
      </c>
    </row>
    <row r="37" spans="1:12" ht="13.5">
      <c r="A37" s="97">
        <v>31</v>
      </c>
      <c r="B37" s="98">
        <f t="shared" si="10"/>
        <v>0.64532737269354434</v>
      </c>
      <c r="C37" s="98">
        <f t="shared" si="6"/>
        <v>0.63887409896660885</v>
      </c>
      <c r="D37" s="98">
        <f t="shared" si="4"/>
        <v>0.62919418837620567</v>
      </c>
      <c r="E37" s="98">
        <f t="shared" si="1"/>
        <v>0.59370118287806084</v>
      </c>
      <c r="F37" s="98">
        <f t="shared" si="2"/>
        <v>0.52916844560870635</v>
      </c>
      <c r="G37" s="98">
        <f t="shared" si="0"/>
        <v>0.42591606597773929</v>
      </c>
      <c r="H37" s="98">
        <f t="shared" si="3"/>
        <v>0.3033038651659658</v>
      </c>
      <c r="I37" s="98">
        <f t="shared" si="11"/>
        <v>0.16133184317338609</v>
      </c>
      <c r="J37" s="98">
        <f t="shared" si="5"/>
        <v>8.7119195313628495E-2</v>
      </c>
      <c r="K37" s="99">
        <v>31</v>
      </c>
      <c r="L37" s="96">
        <v>65</v>
      </c>
    </row>
    <row r="38" spans="1:12" ht="13.5">
      <c r="A38" s="97">
        <v>32</v>
      </c>
      <c r="B38" s="98">
        <f>(1-(A38/L38)^1.4)*1</f>
        <v>0.62920721890286369</v>
      </c>
      <c r="C38" s="98">
        <f t="shared" si="6"/>
        <v>0.62291514671383508</v>
      </c>
      <c r="D38" s="98">
        <f t="shared" si="4"/>
        <v>0.61347703843029211</v>
      </c>
      <c r="E38" s="98">
        <f t="shared" si="1"/>
        <v>0.5788706413906346</v>
      </c>
      <c r="F38" s="98">
        <f t="shared" si="2"/>
        <v>0.51594991950034819</v>
      </c>
      <c r="G38" s="98">
        <f t="shared" si="0"/>
        <v>0.41527676447589007</v>
      </c>
      <c r="H38" s="98">
        <f t="shared" si="3"/>
        <v>0.29572739288434591</v>
      </c>
      <c r="I38" s="98">
        <f t="shared" si="11"/>
        <v>0.15730180472571592</v>
      </c>
      <c r="J38" s="98">
        <f>(1-((A38/L38)^1.4))*0.135</f>
        <v>8.4942974551886596E-2</v>
      </c>
      <c r="K38" s="99">
        <v>32</v>
      </c>
      <c r="L38" s="96">
        <v>65</v>
      </c>
    </row>
    <row r="39" spans="1:12" ht="13.5">
      <c r="A39" s="97">
        <v>33</v>
      </c>
      <c r="B39" s="98">
        <f>(1-(A39/L39)^1.4)*1</f>
        <v>0.61288427196321482</v>
      </c>
      <c r="C39" s="98">
        <f t="shared" si="6"/>
        <v>0.60675542924358272</v>
      </c>
      <c r="D39" s="98">
        <f t="shared" si="4"/>
        <v>0.59756216516413441</v>
      </c>
      <c r="E39" s="98">
        <f t="shared" si="1"/>
        <v>0.56385353020615769</v>
      </c>
      <c r="F39" s="98">
        <f t="shared" si="2"/>
        <v>0.50256510300983614</v>
      </c>
      <c r="G39" s="98">
        <f t="shared" si="0"/>
        <v>0.40450361949572178</v>
      </c>
      <c r="H39" s="98">
        <f t="shared" si="3"/>
        <v>0.28805560782271095</v>
      </c>
      <c r="I39" s="98">
        <f t="shared" si="11"/>
        <v>0.15322106799080371</v>
      </c>
      <c r="J39" s="98">
        <f t="shared" si="5"/>
        <v>8.2739376715034008E-2</v>
      </c>
      <c r="K39" s="99">
        <v>33</v>
      </c>
      <c r="L39" s="96">
        <v>65</v>
      </c>
    </row>
    <row r="40" spans="1:12" ht="13.5">
      <c r="A40" s="97">
        <v>34</v>
      </c>
      <c r="B40" s="98">
        <f t="shared" ref="B40:B47" si="12">(1-(A40/L40)^1.4)*1</f>
        <v>0.59636224261981252</v>
      </c>
      <c r="C40" s="98">
        <f>(1-(A40/L40)^1.4)*0.99</f>
        <v>0.59039862019361444</v>
      </c>
      <c r="D40" s="98">
        <f t="shared" si="4"/>
        <v>0.58145318655431721</v>
      </c>
      <c r="E40" s="98">
        <f t="shared" si="1"/>
        <v>0.54865326321022756</v>
      </c>
      <c r="F40" s="98">
        <f t="shared" si="2"/>
        <v>0.48901703894824622</v>
      </c>
      <c r="G40" s="98">
        <f t="shared" si="0"/>
        <v>0.3935990801290763</v>
      </c>
      <c r="H40" s="98">
        <f t="shared" si="3"/>
        <v>0.28029025403131186</v>
      </c>
      <c r="I40" s="98">
        <f t="shared" si="11"/>
        <v>0.14909056065495313</v>
      </c>
      <c r="J40" s="98">
        <f t="shared" si="5"/>
        <v>8.0508902753674699E-2</v>
      </c>
      <c r="K40" s="99">
        <v>34</v>
      </c>
      <c r="L40" s="96">
        <v>65</v>
      </c>
    </row>
    <row r="41" spans="1:12" ht="13.5">
      <c r="A41" s="97">
        <v>35</v>
      </c>
      <c r="B41" s="98">
        <f t="shared" si="12"/>
        <v>0.57964466587929508</v>
      </c>
      <c r="C41" s="98">
        <f t="shared" si="6"/>
        <v>0.57384821922050211</v>
      </c>
      <c r="D41" s="98">
        <f t="shared" si="4"/>
        <v>0.56515354923231265</v>
      </c>
      <c r="E41" s="98">
        <f t="shared" si="1"/>
        <v>0.5332730926089515</v>
      </c>
      <c r="F41" s="98">
        <f t="shared" si="2"/>
        <v>0.47530862602102192</v>
      </c>
      <c r="G41" s="98">
        <f t="shared" si="0"/>
        <v>0.38256547948033476</v>
      </c>
      <c r="H41" s="98">
        <f t="shared" si="3"/>
        <v>0.27243299296326867</v>
      </c>
      <c r="I41" s="98">
        <f t="shared" si="11"/>
        <v>0.14491116646982377</v>
      </c>
      <c r="J41" s="98">
        <f t="shared" si="5"/>
        <v>7.8252029893704847E-2</v>
      </c>
      <c r="K41" s="99">
        <v>35</v>
      </c>
      <c r="L41" s="96">
        <v>65</v>
      </c>
    </row>
    <row r="42" spans="1:12" ht="13.5">
      <c r="A42" s="97">
        <v>36</v>
      </c>
      <c r="B42" s="98">
        <f t="shared" si="12"/>
        <v>0.56273491414774113</v>
      </c>
      <c r="C42" s="98">
        <f t="shared" si="6"/>
        <v>0.55710756500626368</v>
      </c>
      <c r="D42" s="98">
        <f t="shared" si="4"/>
        <v>0.54866654129404757</v>
      </c>
      <c r="E42" s="98">
        <f t="shared" si="1"/>
        <v>0.5177161210159219</v>
      </c>
      <c r="F42" s="98">
        <f t="shared" si="2"/>
        <v>0.46144262960114768</v>
      </c>
      <c r="G42" s="98">
        <f t="shared" si="0"/>
        <v>0.37140504333750918</v>
      </c>
      <c r="H42" s="98">
        <f t="shared" si="3"/>
        <v>0.26448540964943834</v>
      </c>
      <c r="I42" s="98">
        <f t="shared" si="11"/>
        <v>0.14068372853693528</v>
      </c>
      <c r="J42" s="98">
        <f>(1-((A42/L42)^1.4))*0.135</f>
        <v>7.5969213409945058E-2</v>
      </c>
      <c r="K42" s="99">
        <v>36</v>
      </c>
      <c r="L42" s="96">
        <v>65</v>
      </c>
    </row>
    <row r="43" spans="1:12" ht="13.5">
      <c r="A43" s="97">
        <v>37</v>
      </c>
      <c r="B43" s="98">
        <f t="shared" si="12"/>
        <v>0.54563620904654697</v>
      </c>
      <c r="C43" s="98">
        <f t="shared" si="6"/>
        <v>0.54017984695608146</v>
      </c>
      <c r="D43" s="98">
        <f t="shared" si="4"/>
        <v>0.53199530382038329</v>
      </c>
      <c r="E43" s="98">
        <f t="shared" si="1"/>
        <v>0.50198531232282328</v>
      </c>
      <c r="F43" s="98">
        <f t="shared" si="2"/>
        <v>0.44742169141816851</v>
      </c>
      <c r="G43" s="98">
        <f t="shared" si="0"/>
        <v>0.36011989797072103</v>
      </c>
      <c r="H43" s="98">
        <f t="shared" si="3"/>
        <v>0.25644901825187705</v>
      </c>
      <c r="I43" s="98">
        <f t="shared" si="11"/>
        <v>0.13640905226163674</v>
      </c>
      <c r="J43" s="98">
        <f t="shared" si="5"/>
        <v>7.3660888221283846E-2</v>
      </c>
      <c r="K43" s="99">
        <v>37</v>
      </c>
      <c r="L43" s="96">
        <v>65</v>
      </c>
    </row>
    <row r="44" spans="1:12" ht="13.5">
      <c r="A44" s="97">
        <v>38</v>
      </c>
      <c r="B44" s="98">
        <f t="shared" si="12"/>
        <v>0.52835163207157287</v>
      </c>
      <c r="C44" s="98">
        <f t="shared" si="6"/>
        <v>0.5230681157508571</v>
      </c>
      <c r="D44" s="98">
        <f t="shared" si="4"/>
        <v>0.51514284126978349</v>
      </c>
      <c r="E44" s="98">
        <f>(1-((K44/L44)^1.4))*0.92</f>
        <v>0.48608350150584706</v>
      </c>
      <c r="F44" s="98">
        <f t="shared" si="2"/>
        <v>0.43324833829868975</v>
      </c>
      <c r="G44" s="98">
        <f t="shared" si="0"/>
        <v>0.34871207716723812</v>
      </c>
      <c r="H44" s="98">
        <f>(1-((K44/L44)^1.4))*0.47</f>
        <v>0.24832526707363925</v>
      </c>
      <c r="I44" s="98">
        <f t="shared" si="11"/>
        <v>0.13208790801789322</v>
      </c>
      <c r="J44" s="98">
        <f t="shared" si="5"/>
        <v>7.1327470329662343E-2</v>
      </c>
      <c r="K44" s="99">
        <v>38</v>
      </c>
      <c r="L44" s="96">
        <v>65</v>
      </c>
    </row>
    <row r="45" spans="1:12" ht="13.5">
      <c r="A45" s="97">
        <v>39</v>
      </c>
      <c r="B45" s="98">
        <f t="shared" si="12"/>
        <v>0.5108841342364463</v>
      </c>
      <c r="C45" s="98">
        <f t="shared" si="6"/>
        <v>0.50577529289408185</v>
      </c>
      <c r="D45" s="98">
        <f t="shared" si="4"/>
        <v>0.49811203088053513</v>
      </c>
      <c r="E45" s="98">
        <f t="shared" si="1"/>
        <v>0.47001340349753062</v>
      </c>
      <c r="F45" s="98">
        <f t="shared" si="2"/>
        <v>0.41892499007388595</v>
      </c>
      <c r="G45" s="98">
        <f t="shared" si="0"/>
        <v>0.33718352859605455</v>
      </c>
      <c r="H45" s="98">
        <f t="shared" si="3"/>
        <v>0.24011554309112976</v>
      </c>
      <c r="I45" s="98">
        <f t="shared" si="11"/>
        <v>0.12772103355911157</v>
      </c>
      <c r="J45" s="98">
        <f t="shared" si="5"/>
        <v>6.896935812192026E-2</v>
      </c>
      <c r="K45" s="99">
        <v>39</v>
      </c>
      <c r="L45" s="96">
        <v>65</v>
      </c>
    </row>
    <row r="46" spans="1:12" ht="13.5">
      <c r="A46" s="97">
        <v>40</v>
      </c>
      <c r="B46" s="98">
        <f t="shared" si="12"/>
        <v>0.49323654482054891</v>
      </c>
      <c r="C46" s="98">
        <f t="shared" si="6"/>
        <v>0.48830417937234344</v>
      </c>
      <c r="D46" s="98">
        <f t="shared" si="4"/>
        <v>0.48090563120003516</v>
      </c>
      <c r="E46" s="98">
        <f t="shared" si="1"/>
        <v>0.453777621234905</v>
      </c>
      <c r="F46" s="98">
        <f t="shared" si="2"/>
        <v>0.40445396675285006</v>
      </c>
      <c r="G46" s="98">
        <f t="shared" si="0"/>
        <v>0.32553611958156231</v>
      </c>
      <c r="H46" s="98">
        <f t="shared" si="3"/>
        <v>0.23182117606565797</v>
      </c>
      <c r="I46" s="98">
        <f t="shared" si="11"/>
        <v>0.12330913620513723</v>
      </c>
      <c r="J46" s="98">
        <f t="shared" si="5"/>
        <v>6.6586933550774108E-2</v>
      </c>
      <c r="K46" s="99">
        <v>40</v>
      </c>
      <c r="L46" s="96">
        <v>65</v>
      </c>
    </row>
    <row r="47" spans="1:12" ht="13.5">
      <c r="A47" s="97">
        <v>41</v>
      </c>
      <c r="B47" s="98">
        <f t="shared" si="12"/>
        <v>0.47541157932524847</v>
      </c>
      <c r="C47" s="98">
        <f t="shared" si="6"/>
        <v>0.470657463531996</v>
      </c>
      <c r="D47" s="98">
        <f t="shared" si="4"/>
        <v>0.46352628984211725</v>
      </c>
      <c r="E47" s="98">
        <f t="shared" si="1"/>
        <v>0.43737865297922862</v>
      </c>
      <c r="F47" s="98">
        <f t="shared" si="2"/>
        <v>0.38983749504670373</v>
      </c>
      <c r="G47" s="98">
        <f t="shared" si="0"/>
        <v>0.31377164235466398</v>
      </c>
      <c r="H47" s="98">
        <f t="shared" si="3"/>
        <v>0.22344344228286678</v>
      </c>
      <c r="I47" s="98">
        <f t="shared" si="11"/>
        <v>0.11885289483131212</v>
      </c>
      <c r="J47" s="98">
        <f t="shared" si="5"/>
        <v>6.4180563208908553E-2</v>
      </c>
      <c r="K47" s="99">
        <v>41</v>
      </c>
      <c r="L47" s="96">
        <v>65</v>
      </c>
    </row>
    <row r="48" spans="1:12" ht="13.5">
      <c r="A48" s="97">
        <v>42</v>
      </c>
      <c r="B48" s="98">
        <f>(1-(A48/L48)^1.4)*1</f>
        <v>0.45741184672770152</v>
      </c>
      <c r="C48" s="98">
        <f>(1-(A48/L48)^1.4)*0.99</f>
        <v>0.45283772826042451</v>
      </c>
      <c r="D48" s="98">
        <f t="shared" si="4"/>
        <v>0.44597655055950897</v>
      </c>
      <c r="E48" s="98">
        <f t="shared" si="1"/>
        <v>0.42081889898948543</v>
      </c>
      <c r="F48" s="98">
        <f t="shared" si="2"/>
        <v>0.37507771431671522</v>
      </c>
      <c r="G48" s="98">
        <f t="shared" si="0"/>
        <v>0.30189181884028304</v>
      </c>
      <c r="H48" s="98">
        <f t="shared" si="3"/>
        <v>0.2149835679620197</v>
      </c>
      <c r="I48" s="98">
        <f t="shared" si="11"/>
        <v>0.11435296168192538</v>
      </c>
      <c r="J48" s="98">
        <f t="shared" si="5"/>
        <v>6.1750599308239708E-2</v>
      </c>
      <c r="K48" s="99">
        <v>42</v>
      </c>
      <c r="L48" s="96">
        <v>65</v>
      </c>
    </row>
    <row r="49" spans="1:12" ht="13.5">
      <c r="A49" s="97">
        <v>43</v>
      </c>
      <c r="B49" s="98">
        <f>(1-(A49/L49)^1.4)*1</f>
        <v>0.43923985610958383</v>
      </c>
      <c r="C49" s="98">
        <f>(1-(A49/L49)^1.4)*0.99</f>
        <v>0.43484745754848797</v>
      </c>
      <c r="D49" s="98">
        <f t="shared" si="4"/>
        <v>0.42825885970684424</v>
      </c>
      <c r="E49" s="98">
        <f t="shared" si="1"/>
        <v>0.40410066762081714</v>
      </c>
      <c r="F49" s="98">
        <f t="shared" si="2"/>
        <v>0.3601766820098587</v>
      </c>
      <c r="G49" s="98">
        <f t="shared" si="0"/>
        <v>0.28989830503232533</v>
      </c>
      <c r="H49" s="98">
        <f t="shared" si="3"/>
        <v>0.20644273237150437</v>
      </c>
      <c r="I49" s="98">
        <f t="shared" si="11"/>
        <v>0.10980996402739596</v>
      </c>
      <c r="J49" s="98">
        <f>(1-((A49/L49)^1.4))*0.135</f>
        <v>5.929738057479382E-2</v>
      </c>
      <c r="K49" s="99">
        <v>43</v>
      </c>
      <c r="L49" s="96">
        <v>65</v>
      </c>
    </row>
    <row r="50" spans="1:12" ht="13.5">
      <c r="A50" s="97">
        <v>44</v>
      </c>
      <c r="B50" s="98">
        <f t="shared" ref="B50:B56" si="13">(1-(A50/L50)^1.4)*1</f>
        <v>0.4208980227279695</v>
      </c>
      <c r="C50" s="98">
        <f t="shared" ref="C50:C55" si="14">(1-(A50/L50)^1.4)*0.99</f>
        <v>0.41668904250068978</v>
      </c>
      <c r="D50" s="98">
        <f t="shared" si="4"/>
        <v>0.41037557215977027</v>
      </c>
      <c r="E50" s="98">
        <f t="shared" si="1"/>
        <v>0.38722618090973193</v>
      </c>
      <c r="F50" s="98">
        <f t="shared" si="2"/>
        <v>0.34513637863693497</v>
      </c>
      <c r="G50" s="98">
        <f t="shared" si="0"/>
        <v>0.27779269500045989</v>
      </c>
      <c r="H50" s="98">
        <f t="shared" si="3"/>
        <v>0.19782207068214566</v>
      </c>
      <c r="I50" s="98">
        <f t="shared" si="11"/>
        <v>0.10522450568199238</v>
      </c>
      <c r="J50" s="98">
        <f t="shared" si="5"/>
        <v>5.6821233068275884E-2</v>
      </c>
      <c r="K50" s="99">
        <v>44</v>
      </c>
      <c r="L50" s="96">
        <v>65</v>
      </c>
    </row>
    <row r="51" spans="1:12" ht="13.5">
      <c r="A51" s="97">
        <v>45</v>
      </c>
      <c r="B51" s="98">
        <f t="shared" si="13"/>
        <v>0.40238867358698593</v>
      </c>
      <c r="C51" s="98">
        <f t="shared" si="14"/>
        <v>0.39836478685111609</v>
      </c>
      <c r="D51" s="98">
        <f t="shared" si="4"/>
        <v>0.39232895674731127</v>
      </c>
      <c r="E51" s="98">
        <f t="shared" si="1"/>
        <v>0.37019757970002709</v>
      </c>
      <c r="F51" s="98">
        <f t="shared" si="2"/>
        <v>0.32995871234132845</v>
      </c>
      <c r="G51" s="98">
        <f t="shared" si="0"/>
        <v>0.26557652456741071</v>
      </c>
      <c r="H51" s="98">
        <f t="shared" si="3"/>
        <v>0.18912267658588339</v>
      </c>
      <c r="I51" s="98">
        <f t="shared" si="11"/>
        <v>0.10059716839674648</v>
      </c>
      <c r="J51" s="98">
        <f t="shared" si="5"/>
        <v>5.4322470934243104E-2</v>
      </c>
      <c r="K51" s="99">
        <v>45</v>
      </c>
      <c r="L51" s="96">
        <v>65</v>
      </c>
    </row>
    <row r="52" spans="1:12" ht="13.5">
      <c r="A52" s="97">
        <v>46</v>
      </c>
      <c r="B52" s="98">
        <f t="shared" si="13"/>
        <v>0.38371405256152946</v>
      </c>
      <c r="C52" s="98">
        <f t="shared" si="14"/>
        <v>0.37987691203591417</v>
      </c>
      <c r="D52" s="98">
        <f t="shared" si="4"/>
        <v>0.37412120124749121</v>
      </c>
      <c r="E52" s="98">
        <f t="shared" si="1"/>
        <v>0.35301692835660714</v>
      </c>
      <c r="F52" s="98">
        <f t="shared" si="2"/>
        <v>0.31464552310045413</v>
      </c>
      <c r="G52" s="98">
        <f t="shared" si="0"/>
        <v>0.25325127469060943</v>
      </c>
      <c r="H52" s="98">
        <f t="shared" si="3"/>
        <v>0.18034560470391883</v>
      </c>
      <c r="I52" s="98">
        <f t="shared" si="11"/>
        <v>9.5928513140382365E-2</v>
      </c>
      <c r="J52" s="98">
        <f t="shared" si="5"/>
        <v>5.180139709580648E-2</v>
      </c>
      <c r="K52" s="99">
        <v>46</v>
      </c>
      <c r="L52" s="96">
        <v>65</v>
      </c>
    </row>
    <row r="53" spans="1:12" ht="13.5">
      <c r="A53" s="97">
        <v>47</v>
      </c>
      <c r="B53" s="98">
        <f t="shared" si="13"/>
        <v>0.36487632511806278</v>
      </c>
      <c r="C53" s="98">
        <f t="shared" si="14"/>
        <v>0.36122756186688215</v>
      </c>
      <c r="D53" s="98">
        <f t="shared" si="4"/>
        <v>0.35575441699011123</v>
      </c>
      <c r="E53" s="98">
        <f t="shared" si="1"/>
        <v>0.33568621910861779</v>
      </c>
      <c r="F53" s="98">
        <f t="shared" si="2"/>
        <v>0.29919858659681148</v>
      </c>
      <c r="G53" s="98">
        <f t="shared" si="0"/>
        <v>0.24081837457792143</v>
      </c>
      <c r="H53" s="98">
        <f t="shared" si="3"/>
        <v>0.1714918728054895</v>
      </c>
      <c r="I53" s="98">
        <f t="shared" si="11"/>
        <v>9.1219081279515696E-2</v>
      </c>
      <c r="J53" s="98">
        <f t="shared" si="5"/>
        <v>4.9258303890938479E-2</v>
      </c>
      <c r="K53" s="99">
        <v>47</v>
      </c>
      <c r="L53" s="96">
        <v>65</v>
      </c>
    </row>
    <row r="54" spans="1:12" ht="13.5">
      <c r="A54" s="97">
        <v>48</v>
      </c>
      <c r="B54" s="98">
        <f t="shared" si="13"/>
        <v>0.34587758267211199</v>
      </c>
      <c r="C54" s="98">
        <f t="shared" si="14"/>
        <v>0.34241880684539089</v>
      </c>
      <c r="D54" s="98">
        <f t="shared" si="4"/>
        <v>0.3372306431053092</v>
      </c>
      <c r="E54" s="98">
        <f t="shared" si="1"/>
        <v>0.31820737605834304</v>
      </c>
      <c r="F54" s="98">
        <f t="shared" si="2"/>
        <v>0.28361961779113182</v>
      </c>
      <c r="G54" s="98">
        <f t="shared" si="0"/>
        <v>0.22827920456359393</v>
      </c>
      <c r="H54" s="98">
        <f t="shared" si="3"/>
        <v>0.16256246385589262</v>
      </c>
      <c r="I54" s="98">
        <f t="shared" si="11"/>
        <v>8.6469395668027998E-2</v>
      </c>
      <c r="J54" s="98">
        <f t="shared" si="5"/>
        <v>4.6693473660735126E-2</v>
      </c>
      <c r="K54" s="99">
        <v>48</v>
      </c>
      <c r="L54" s="96">
        <v>65</v>
      </c>
    </row>
    <row r="55" spans="1:12" ht="13.5">
      <c r="A55" s="97">
        <v>49</v>
      </c>
      <c r="B55" s="98">
        <f t="shared" si="13"/>
        <v>0.32671984661744891</v>
      </c>
      <c r="C55" s="98">
        <f t="shared" si="14"/>
        <v>0.32345264815127439</v>
      </c>
      <c r="D55" s="98">
        <f t="shared" si="4"/>
        <v>0.31855185045201267</v>
      </c>
      <c r="E55" s="98">
        <f t="shared" si="1"/>
        <v>0.30058225888805301</v>
      </c>
      <c r="F55" s="98">
        <f t="shared" si="2"/>
        <v>0.26791027422630809</v>
      </c>
      <c r="G55" s="98">
        <f t="shared" si="0"/>
        <v>0.2156350987675163</v>
      </c>
      <c r="H55" s="98">
        <f t="shared" si="3"/>
        <v>0.15355832791020096</v>
      </c>
      <c r="I55" s="98">
        <f t="shared" si="11"/>
        <v>8.1679961654362226E-2</v>
      </c>
      <c r="J55" s="98">
        <f>(1-((A55/L55)^1.4))*0.135</f>
        <v>4.4107179293355607E-2</v>
      </c>
      <c r="K55" s="99">
        <v>49</v>
      </c>
      <c r="L55" s="96">
        <v>65</v>
      </c>
    </row>
    <row r="56" spans="1:12" ht="13.5">
      <c r="A56" s="97">
        <v>50</v>
      </c>
      <c r="B56" s="98">
        <f t="shared" si="13"/>
        <v>0.30740507205791734</v>
      </c>
      <c r="C56" s="98">
        <f>(1-(A56/L56)^1.4)*0.99</f>
        <v>0.30433102133733814</v>
      </c>
      <c r="D56" s="98">
        <f t="shared" si="4"/>
        <v>0.29971994525646939</v>
      </c>
      <c r="E56" s="98">
        <f>(1-((K56/L56)^1.4))*0.92</f>
        <v>0.28281266629328394</v>
      </c>
      <c r="F56" s="98">
        <f t="shared" si="2"/>
        <v>0.2520721590874922</v>
      </c>
      <c r="G56" s="98">
        <f t="shared" si="0"/>
        <v>0.20288734755822546</v>
      </c>
      <c r="H56" s="98">
        <f t="shared" si="3"/>
        <v>0.14448038386722115</v>
      </c>
      <c r="I56" s="98">
        <f t="shared" si="11"/>
        <v>7.6851268014479335E-2</v>
      </c>
      <c r="J56" s="98">
        <f t="shared" si="5"/>
        <v>4.1499684727818842E-2</v>
      </c>
      <c r="K56" s="99">
        <v>50</v>
      </c>
      <c r="L56" s="96">
        <v>65</v>
      </c>
    </row>
    <row r="57" spans="1:12" ht="13.5">
      <c r="A57" s="100"/>
      <c r="B57" s="100"/>
      <c r="C57" s="100"/>
      <c r="D57" s="100"/>
      <c r="E57" s="100"/>
      <c r="F57" s="100"/>
      <c r="G57" s="100"/>
      <c r="H57" s="100"/>
      <c r="I57" s="100"/>
      <c r="J57" s="100"/>
      <c r="K57" s="101"/>
      <c r="L57" s="101"/>
    </row>
    <row r="58" spans="1:12" ht="13.5">
      <c r="A58" s="100"/>
      <c r="B58" s="100"/>
      <c r="C58" s="100"/>
      <c r="D58" s="100"/>
      <c r="E58" s="100"/>
      <c r="F58" s="100"/>
      <c r="G58" s="100"/>
      <c r="H58" s="100"/>
      <c r="I58" s="100"/>
      <c r="J58" s="100"/>
      <c r="K58" s="101"/>
      <c r="L58" s="101"/>
    </row>
  </sheetData>
  <mergeCells count="1">
    <mergeCell ref="B3:J3"/>
  </mergeCells>
  <pageMargins left="0.7" right="0.7" top="0.75" bottom="0.75" header="0.3" footer="0.3"/>
  <pageSetup scale="76" fitToHeight="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62"/>
  <sheetViews>
    <sheetView view="pageBreakPreview" topLeftCell="A46" zoomScaleNormal="98" zoomScaleSheetLayoutView="100" workbookViewId="0">
      <selection activeCell="D50" sqref="D50"/>
    </sheetView>
  </sheetViews>
  <sheetFormatPr baseColWidth="10" defaultRowHeight="13.5"/>
  <cols>
    <col min="1" max="1" width="14.28515625" style="31" customWidth="1"/>
    <col min="2" max="2" width="13.5703125" style="31" customWidth="1"/>
    <col min="3" max="3" width="20.28515625" style="5" customWidth="1"/>
    <col min="4" max="4" width="43.140625" style="3" customWidth="1"/>
    <col min="5" max="5" width="15.5703125" style="122" customWidth="1"/>
    <col min="6" max="6" width="11.42578125" style="2"/>
    <col min="7" max="7" width="16.42578125" style="2" customWidth="1"/>
    <col min="8" max="16384" width="11.42578125" style="2"/>
  </cols>
  <sheetData>
    <row r="1" spans="1:7">
      <c r="A1" s="312" t="s">
        <v>202</v>
      </c>
      <c r="B1" s="313"/>
      <c r="C1" s="313"/>
      <c r="D1" s="313"/>
      <c r="E1" s="314"/>
      <c r="F1" s="23"/>
      <c r="G1" s="23"/>
    </row>
    <row r="2" spans="1:7" ht="6.75" customHeight="1">
      <c r="A2" s="42"/>
      <c r="B2" s="43"/>
      <c r="C2" s="212"/>
      <c r="D2" s="44"/>
      <c r="E2" s="116"/>
      <c r="F2" s="21"/>
      <c r="G2" s="21"/>
    </row>
    <row r="3" spans="1:7" ht="24" customHeight="1">
      <c r="A3" s="315" t="s">
        <v>396</v>
      </c>
      <c r="B3" s="316"/>
      <c r="C3" s="316"/>
      <c r="D3" s="316"/>
      <c r="E3" s="317"/>
      <c r="F3" s="23"/>
      <c r="G3" s="23"/>
    </row>
    <row r="4" spans="1:7" ht="18.75" customHeight="1">
      <c r="A4" s="318" t="s">
        <v>222</v>
      </c>
      <c r="B4" s="319"/>
      <c r="C4" s="319"/>
      <c r="D4" s="319"/>
      <c r="E4" s="320"/>
      <c r="F4" s="23"/>
      <c r="G4" s="23"/>
    </row>
    <row r="5" spans="1:7">
      <c r="A5" s="322" t="s">
        <v>268</v>
      </c>
      <c r="B5" s="322" t="s">
        <v>269</v>
      </c>
      <c r="C5" s="285" t="s">
        <v>82</v>
      </c>
      <c r="D5" s="321" t="s">
        <v>223</v>
      </c>
      <c r="E5" s="322" t="s">
        <v>270</v>
      </c>
      <c r="F5" s="26"/>
      <c r="G5" s="26"/>
    </row>
    <row r="6" spans="1:7" ht="20.100000000000001" customHeight="1">
      <c r="A6" s="323"/>
      <c r="B6" s="323" t="s">
        <v>81</v>
      </c>
      <c r="C6" s="285"/>
      <c r="D6" s="321"/>
      <c r="E6" s="323"/>
      <c r="F6" s="27"/>
      <c r="G6" s="27"/>
    </row>
    <row r="7" spans="1:7" s="36" customFormat="1" ht="15.75" customHeight="1">
      <c r="A7" s="172" t="s">
        <v>84</v>
      </c>
      <c r="B7" s="172" t="s">
        <v>84</v>
      </c>
      <c r="C7" s="192" t="s">
        <v>115</v>
      </c>
      <c r="D7" s="193" t="s">
        <v>144</v>
      </c>
      <c r="E7" s="117">
        <v>333</v>
      </c>
      <c r="F7" s="194"/>
    </row>
    <row r="8" spans="1:7" s="36" customFormat="1" ht="15.75" customHeight="1">
      <c r="A8" s="171" t="s">
        <v>83</v>
      </c>
      <c r="B8" s="171" t="s">
        <v>84</v>
      </c>
      <c r="C8" s="192" t="s">
        <v>117</v>
      </c>
      <c r="D8" s="195" t="s">
        <v>143</v>
      </c>
      <c r="E8" s="117">
        <v>444</v>
      </c>
      <c r="F8" s="194"/>
    </row>
    <row r="9" spans="1:7" s="36" customFormat="1" ht="15.75" customHeight="1">
      <c r="A9" s="48" t="s">
        <v>84</v>
      </c>
      <c r="B9" s="48" t="s">
        <v>85</v>
      </c>
      <c r="C9" s="37" t="s">
        <v>397</v>
      </c>
      <c r="D9" s="189" t="s">
        <v>437</v>
      </c>
      <c r="E9" s="117">
        <v>333</v>
      </c>
    </row>
    <row r="10" spans="1:7" s="36" customFormat="1" ht="15.75" customHeight="1">
      <c r="A10" s="173" t="s">
        <v>89</v>
      </c>
      <c r="B10" s="173" t="s">
        <v>85</v>
      </c>
      <c r="C10" s="196" t="s">
        <v>119</v>
      </c>
      <c r="D10" s="197" t="s">
        <v>86</v>
      </c>
      <c r="E10" s="118">
        <v>222</v>
      </c>
    </row>
    <row r="11" spans="1:7" s="36" customFormat="1" ht="15.75" customHeight="1">
      <c r="A11" s="37" t="s">
        <v>224</v>
      </c>
      <c r="B11" s="173" t="s">
        <v>85</v>
      </c>
      <c r="C11" s="196">
        <v>18</v>
      </c>
      <c r="D11" s="197" t="s">
        <v>306</v>
      </c>
      <c r="E11" s="119">
        <v>420</v>
      </c>
    </row>
    <row r="12" spans="1:7" s="36" customFormat="1" ht="15.75" customHeight="1">
      <c r="A12" s="173" t="s">
        <v>84</v>
      </c>
      <c r="B12" s="173" t="s">
        <v>87</v>
      </c>
      <c r="C12" s="196" t="s">
        <v>121</v>
      </c>
      <c r="D12" s="198" t="s">
        <v>433</v>
      </c>
      <c r="E12" s="119">
        <v>333</v>
      </c>
    </row>
    <row r="13" spans="1:7" s="36" customFormat="1" ht="15.75" customHeight="1">
      <c r="A13" s="48" t="s">
        <v>83</v>
      </c>
      <c r="B13" s="48" t="s">
        <v>88</v>
      </c>
      <c r="C13" s="37" t="s">
        <v>127</v>
      </c>
      <c r="D13" s="189" t="s">
        <v>438</v>
      </c>
      <c r="E13" s="118">
        <v>444</v>
      </c>
    </row>
    <row r="14" spans="1:7" s="36" customFormat="1" ht="15.75" customHeight="1">
      <c r="A14" s="171" t="s">
        <v>89</v>
      </c>
      <c r="B14" s="48" t="s">
        <v>83</v>
      </c>
      <c r="C14" s="37" t="s">
        <v>116</v>
      </c>
      <c r="D14" s="189" t="s">
        <v>439</v>
      </c>
      <c r="E14" s="118">
        <v>222</v>
      </c>
    </row>
    <row r="15" spans="1:7" s="36" customFormat="1" ht="15.75" customHeight="1">
      <c r="A15" s="171" t="s">
        <v>89</v>
      </c>
      <c r="B15" s="48" t="s">
        <v>89</v>
      </c>
      <c r="C15" s="37" t="s">
        <v>116</v>
      </c>
      <c r="D15" s="189" t="s">
        <v>90</v>
      </c>
      <c r="E15" s="118">
        <v>222</v>
      </c>
    </row>
    <row r="16" spans="1:7" s="36" customFormat="1" ht="15.75" customHeight="1">
      <c r="A16" s="171" t="s">
        <v>89</v>
      </c>
      <c r="B16" s="48" t="s">
        <v>91</v>
      </c>
      <c r="C16" s="37" t="s">
        <v>116</v>
      </c>
      <c r="D16" s="189" t="s">
        <v>92</v>
      </c>
      <c r="E16" s="118">
        <v>222</v>
      </c>
    </row>
    <row r="17" spans="1:5" s="36" customFormat="1" ht="15.75" customHeight="1">
      <c r="A17" s="171" t="s">
        <v>89</v>
      </c>
      <c r="B17" s="48" t="s">
        <v>93</v>
      </c>
      <c r="C17" s="37" t="s">
        <v>116</v>
      </c>
      <c r="D17" s="189" t="s">
        <v>160</v>
      </c>
      <c r="E17" s="118">
        <v>222</v>
      </c>
    </row>
    <row r="18" spans="1:5" s="36" customFormat="1" ht="15.75" customHeight="1">
      <c r="A18" s="171" t="s">
        <v>89</v>
      </c>
      <c r="B18" s="48" t="s">
        <v>94</v>
      </c>
      <c r="C18" s="37" t="s">
        <v>142</v>
      </c>
      <c r="D18" s="189" t="s">
        <v>95</v>
      </c>
      <c r="E18" s="118">
        <v>222</v>
      </c>
    </row>
    <row r="19" spans="1:5" s="36" customFormat="1" ht="15.75" customHeight="1">
      <c r="A19" s="171" t="s">
        <v>89</v>
      </c>
      <c r="B19" s="48" t="s">
        <v>96</v>
      </c>
      <c r="C19" s="37" t="s">
        <v>138</v>
      </c>
      <c r="D19" s="189" t="s">
        <v>440</v>
      </c>
      <c r="E19" s="120">
        <v>222</v>
      </c>
    </row>
    <row r="20" spans="1:5" s="36" customFormat="1" ht="15.75" customHeight="1">
      <c r="A20" s="171" t="s">
        <v>89</v>
      </c>
      <c r="B20" s="171" t="s">
        <v>97</v>
      </c>
      <c r="C20" s="192" t="s">
        <v>128</v>
      </c>
      <c r="D20" s="193" t="s">
        <v>441</v>
      </c>
      <c r="E20" s="121">
        <v>222</v>
      </c>
    </row>
    <row r="21" spans="1:5" s="36" customFormat="1" ht="15.75" customHeight="1">
      <c r="A21" s="171" t="s">
        <v>89</v>
      </c>
      <c r="B21" s="171" t="s">
        <v>145</v>
      </c>
      <c r="C21" s="199" t="s">
        <v>146</v>
      </c>
      <c r="D21" s="200" t="s">
        <v>442</v>
      </c>
      <c r="E21" s="121">
        <v>222</v>
      </c>
    </row>
    <row r="22" spans="1:5" s="36" customFormat="1" ht="15.75" customHeight="1">
      <c r="A22" s="171" t="s">
        <v>89</v>
      </c>
      <c r="B22" s="171" t="s">
        <v>159</v>
      </c>
      <c r="C22" s="199" t="s">
        <v>116</v>
      </c>
      <c r="D22" s="200" t="s">
        <v>443</v>
      </c>
      <c r="E22" s="121">
        <v>222</v>
      </c>
    </row>
    <row r="23" spans="1:5" s="36" customFormat="1" ht="15.75" customHeight="1">
      <c r="A23" s="171" t="s">
        <v>89</v>
      </c>
      <c r="B23" s="171" t="s">
        <v>307</v>
      </c>
      <c r="C23" s="199" t="s">
        <v>116</v>
      </c>
      <c r="D23" s="200" t="s">
        <v>308</v>
      </c>
      <c r="E23" s="121">
        <v>222</v>
      </c>
    </row>
    <row r="24" spans="1:5" s="36" customFormat="1" ht="15.75" customHeight="1">
      <c r="A24" s="171" t="s">
        <v>89</v>
      </c>
      <c r="B24" s="171" t="s">
        <v>98</v>
      </c>
      <c r="C24" s="199">
        <v>1</v>
      </c>
      <c r="D24" s="200" t="s">
        <v>183</v>
      </c>
      <c r="E24" s="117">
        <v>222</v>
      </c>
    </row>
    <row r="25" spans="1:5" s="36" customFormat="1" ht="15.75" customHeight="1">
      <c r="A25" s="171" t="s">
        <v>89</v>
      </c>
      <c r="B25" s="48" t="s">
        <v>98</v>
      </c>
      <c r="C25" s="37">
        <v>30</v>
      </c>
      <c r="D25" s="189" t="s">
        <v>182</v>
      </c>
      <c r="E25" s="118">
        <v>222</v>
      </c>
    </row>
    <row r="26" spans="1:5" s="36" customFormat="1" ht="31.5" customHeight="1">
      <c r="A26" s="171" t="s">
        <v>89</v>
      </c>
      <c r="B26" s="48" t="s">
        <v>102</v>
      </c>
      <c r="C26" s="37" t="s">
        <v>116</v>
      </c>
      <c r="D26" s="201" t="s">
        <v>193</v>
      </c>
      <c r="E26" s="118">
        <v>222</v>
      </c>
    </row>
    <row r="27" spans="1:5" s="36" customFormat="1" ht="15.75" customHeight="1">
      <c r="A27" s="171" t="s">
        <v>89</v>
      </c>
      <c r="B27" s="48" t="s">
        <v>94</v>
      </c>
      <c r="C27" s="37" t="s">
        <v>398</v>
      </c>
      <c r="D27" s="201" t="s">
        <v>136</v>
      </c>
      <c r="E27" s="118">
        <v>222</v>
      </c>
    </row>
    <row r="28" spans="1:5" s="36" customFormat="1" ht="15.75" customHeight="1">
      <c r="A28" s="171" t="s">
        <v>89</v>
      </c>
      <c r="B28" s="48" t="s">
        <v>98</v>
      </c>
      <c r="C28" s="37" t="s">
        <v>399</v>
      </c>
      <c r="D28" s="189" t="s">
        <v>168</v>
      </c>
      <c r="E28" s="118">
        <v>222</v>
      </c>
    </row>
    <row r="29" spans="1:5" s="36" customFormat="1" ht="15.75" customHeight="1">
      <c r="A29" s="171" t="s">
        <v>89</v>
      </c>
      <c r="B29" s="48" t="s">
        <v>309</v>
      </c>
      <c r="C29" s="37" t="s">
        <v>116</v>
      </c>
      <c r="D29" s="189" t="s">
        <v>444</v>
      </c>
      <c r="E29" s="118">
        <v>222</v>
      </c>
    </row>
    <row r="30" spans="1:5" s="36" customFormat="1" ht="15.75" customHeight="1">
      <c r="A30" s="171" t="s">
        <v>89</v>
      </c>
      <c r="B30" s="48" t="s">
        <v>99</v>
      </c>
      <c r="C30" s="37" t="s">
        <v>116</v>
      </c>
      <c r="D30" s="189" t="s">
        <v>310</v>
      </c>
      <c r="E30" s="118">
        <v>222</v>
      </c>
    </row>
    <row r="31" spans="1:5" s="36" customFormat="1" ht="15.75" customHeight="1">
      <c r="A31" s="171" t="s">
        <v>89</v>
      </c>
      <c r="B31" s="48" t="s">
        <v>99</v>
      </c>
      <c r="C31" s="202" t="s">
        <v>116</v>
      </c>
      <c r="D31" s="189" t="s">
        <v>311</v>
      </c>
      <c r="E31" s="118">
        <v>222</v>
      </c>
    </row>
    <row r="32" spans="1:5" s="36" customFormat="1" ht="15.75" customHeight="1">
      <c r="A32" s="173" t="s">
        <v>89</v>
      </c>
      <c r="B32" s="187" t="s">
        <v>100</v>
      </c>
      <c r="C32" s="188" t="s">
        <v>152</v>
      </c>
      <c r="D32" s="191" t="s">
        <v>192</v>
      </c>
      <c r="E32" s="118">
        <v>222</v>
      </c>
    </row>
    <row r="33" spans="1:6" s="190" customFormat="1" ht="30.75" customHeight="1">
      <c r="A33" s="187" t="s">
        <v>91</v>
      </c>
      <c r="B33" s="187" t="s">
        <v>98</v>
      </c>
      <c r="C33" s="188" t="s">
        <v>400</v>
      </c>
      <c r="D33" s="203" t="s">
        <v>445</v>
      </c>
      <c r="E33" s="118">
        <v>166</v>
      </c>
    </row>
    <row r="34" spans="1:6" s="190" customFormat="1" ht="15.75" customHeight="1">
      <c r="A34" s="187" t="s">
        <v>91</v>
      </c>
      <c r="B34" s="187" t="s">
        <v>104</v>
      </c>
      <c r="C34" s="188" t="s">
        <v>154</v>
      </c>
      <c r="D34" s="191" t="s">
        <v>446</v>
      </c>
      <c r="E34" s="118">
        <v>166</v>
      </c>
    </row>
    <row r="35" spans="1:6" s="190" customFormat="1" ht="15.75" customHeight="1">
      <c r="A35" s="48" t="s">
        <v>101</v>
      </c>
      <c r="B35" s="48" t="s">
        <v>101</v>
      </c>
      <c r="C35" s="37" t="s">
        <v>153</v>
      </c>
      <c r="D35" s="189" t="s">
        <v>447</v>
      </c>
      <c r="E35" s="118">
        <v>133</v>
      </c>
    </row>
    <row r="36" spans="1:6" s="190" customFormat="1" ht="15.75" customHeight="1">
      <c r="A36" s="48" t="s">
        <v>101</v>
      </c>
      <c r="B36" s="48" t="s">
        <v>103</v>
      </c>
      <c r="C36" s="37" t="s">
        <v>153</v>
      </c>
      <c r="D36" s="189" t="s">
        <v>424</v>
      </c>
      <c r="E36" s="118">
        <v>133</v>
      </c>
    </row>
    <row r="37" spans="1:6" s="190" customFormat="1" ht="15.75" customHeight="1">
      <c r="A37" s="48" t="s">
        <v>101</v>
      </c>
      <c r="B37" s="48" t="s">
        <v>105</v>
      </c>
      <c r="C37" s="37" t="s">
        <v>155</v>
      </c>
      <c r="D37" s="189" t="s">
        <v>53</v>
      </c>
      <c r="E37" s="118">
        <v>133</v>
      </c>
    </row>
    <row r="38" spans="1:6" s="190" customFormat="1" ht="15.75" customHeight="1">
      <c r="A38" s="187" t="s">
        <v>101</v>
      </c>
      <c r="B38" s="187" t="s">
        <v>94</v>
      </c>
      <c r="C38" s="188" t="s">
        <v>132</v>
      </c>
      <c r="D38" s="191" t="s">
        <v>171</v>
      </c>
      <c r="E38" s="118">
        <v>106</v>
      </c>
    </row>
    <row r="39" spans="1:6" s="190" customFormat="1" ht="15.75" customHeight="1">
      <c r="A39" s="187" t="s">
        <v>101</v>
      </c>
      <c r="B39" s="187" t="s">
        <v>106</v>
      </c>
      <c r="C39" s="188" t="s">
        <v>128</v>
      </c>
      <c r="D39" s="191" t="s">
        <v>170</v>
      </c>
      <c r="E39" s="118">
        <v>106</v>
      </c>
    </row>
    <row r="40" spans="1:6" s="190" customFormat="1" ht="15.75" customHeight="1">
      <c r="A40" s="207"/>
      <c r="B40" s="207"/>
      <c r="C40" s="207"/>
      <c r="D40" s="207"/>
      <c r="E40" s="207"/>
      <c r="F40" s="207"/>
    </row>
    <row r="41" spans="1:6" s="4" customFormat="1" ht="14.25" customHeight="1">
      <c r="A41" s="204"/>
      <c r="B41" s="205"/>
      <c r="C41" s="205"/>
      <c r="D41" s="205"/>
      <c r="E41" s="206"/>
    </row>
    <row r="42" spans="1:6" s="4" customFormat="1" ht="14.25" customHeight="1">
      <c r="A42" s="330" t="s">
        <v>202</v>
      </c>
      <c r="B42" s="331"/>
      <c r="C42" s="331"/>
      <c r="D42" s="331"/>
      <c r="E42" s="332"/>
    </row>
    <row r="43" spans="1:6" s="4" customFormat="1" ht="13.5" customHeight="1">
      <c r="A43" s="435" t="s">
        <v>396</v>
      </c>
      <c r="B43" s="436"/>
      <c r="C43" s="436"/>
      <c r="D43" s="436"/>
      <c r="E43" s="437"/>
    </row>
    <row r="44" spans="1:6" s="4" customFormat="1" ht="6" customHeight="1">
      <c r="A44" s="144"/>
      <c r="B44" s="45"/>
      <c r="C44" s="180"/>
      <c r="D44" s="47"/>
      <c r="E44" s="145"/>
    </row>
    <row r="45" spans="1:6" s="4" customFormat="1" ht="14.25" customHeight="1">
      <c r="A45" s="318" t="s">
        <v>222</v>
      </c>
      <c r="B45" s="319"/>
      <c r="C45" s="319"/>
      <c r="D45" s="319"/>
      <c r="E45" s="320"/>
    </row>
    <row r="46" spans="1:6" s="4" customFormat="1" ht="14.25" customHeight="1">
      <c r="A46" s="322" t="s">
        <v>268</v>
      </c>
      <c r="B46" s="322" t="s">
        <v>269</v>
      </c>
      <c r="C46" s="285" t="s">
        <v>82</v>
      </c>
      <c r="D46" s="321" t="s">
        <v>223</v>
      </c>
      <c r="E46" s="322" t="s">
        <v>270</v>
      </c>
    </row>
    <row r="47" spans="1:6" s="4" customFormat="1" ht="14.25" customHeight="1">
      <c r="A47" s="323"/>
      <c r="B47" s="323" t="s">
        <v>81</v>
      </c>
      <c r="C47" s="285"/>
      <c r="D47" s="321"/>
      <c r="E47" s="323"/>
    </row>
    <row r="48" spans="1:6" s="4" customFormat="1" ht="14.25" customHeight="1">
      <c r="A48" s="187" t="s">
        <v>101</v>
      </c>
      <c r="B48" s="187" t="s">
        <v>106</v>
      </c>
      <c r="C48" s="188" t="s">
        <v>401</v>
      </c>
      <c r="D48" s="191" t="s">
        <v>67</v>
      </c>
      <c r="E48" s="118">
        <v>106</v>
      </c>
    </row>
    <row r="49" spans="1:6" s="4" customFormat="1" ht="14.25" customHeight="1">
      <c r="A49" s="187" t="s">
        <v>101</v>
      </c>
      <c r="B49" s="187" t="s">
        <v>106</v>
      </c>
      <c r="C49" s="188" t="s">
        <v>129</v>
      </c>
      <c r="D49" s="191" t="s">
        <v>448</v>
      </c>
      <c r="E49" s="118">
        <v>106</v>
      </c>
    </row>
    <row r="50" spans="1:6" s="190" customFormat="1" ht="15.75" customHeight="1">
      <c r="A50" s="48" t="s">
        <v>101</v>
      </c>
      <c r="B50" s="48" t="s">
        <v>98</v>
      </c>
      <c r="C50" s="37" t="s">
        <v>402</v>
      </c>
      <c r="D50" s="189" t="s">
        <v>392</v>
      </c>
      <c r="E50" s="118">
        <v>133</v>
      </c>
    </row>
    <row r="51" spans="1:6" s="190" customFormat="1" ht="15.75" customHeight="1">
      <c r="A51" s="37" t="s">
        <v>224</v>
      </c>
      <c r="B51" s="48" t="s">
        <v>98</v>
      </c>
      <c r="C51" s="37">
        <v>69</v>
      </c>
      <c r="D51" s="189" t="s">
        <v>191</v>
      </c>
      <c r="E51" s="118">
        <v>420</v>
      </c>
    </row>
    <row r="52" spans="1:6" s="190" customFormat="1" ht="15.75" customHeight="1">
      <c r="A52" s="187" t="s">
        <v>403</v>
      </c>
      <c r="B52" s="187" t="s">
        <v>94</v>
      </c>
      <c r="C52" s="188" t="s">
        <v>404</v>
      </c>
      <c r="D52" s="191" t="s">
        <v>312</v>
      </c>
      <c r="E52" s="118">
        <v>106</v>
      </c>
    </row>
    <row r="53" spans="1:6" s="190" customFormat="1" ht="15.75" customHeight="1">
      <c r="A53" s="37" t="s">
        <v>224</v>
      </c>
      <c r="B53" s="187" t="s">
        <v>294</v>
      </c>
      <c r="C53" s="188" t="s">
        <v>116</v>
      </c>
      <c r="D53" s="191" t="s">
        <v>301</v>
      </c>
      <c r="E53" s="118">
        <v>55</v>
      </c>
    </row>
    <row r="54" spans="1:6" s="190" customFormat="1" ht="15.75" customHeight="1">
      <c r="A54" s="37" t="s">
        <v>224</v>
      </c>
      <c r="B54" s="187" t="s">
        <v>295</v>
      </c>
      <c r="C54" s="188" t="s">
        <v>116</v>
      </c>
      <c r="D54" s="191" t="s">
        <v>300</v>
      </c>
      <c r="E54" s="118">
        <v>55</v>
      </c>
    </row>
    <row r="55" spans="1:6" s="190" customFormat="1" ht="15.75" customHeight="1">
      <c r="A55" s="37" t="s">
        <v>224</v>
      </c>
      <c r="B55" s="187" t="s">
        <v>296</v>
      </c>
      <c r="C55" s="188" t="s">
        <v>116</v>
      </c>
      <c r="D55" s="191" t="s">
        <v>299</v>
      </c>
      <c r="E55" s="118">
        <v>55</v>
      </c>
    </row>
    <row r="56" spans="1:6" ht="14.25" customHeight="1">
      <c r="A56" s="208"/>
      <c r="B56" s="209"/>
      <c r="C56" s="209"/>
      <c r="D56" s="209"/>
      <c r="E56" s="210"/>
    </row>
    <row r="57" spans="1:6">
      <c r="A57" s="327" t="s">
        <v>186</v>
      </c>
      <c r="B57" s="328"/>
      <c r="C57" s="328"/>
      <c r="D57" s="328"/>
      <c r="E57" s="329"/>
      <c r="F57" s="13"/>
    </row>
    <row r="58" spans="1:6" ht="30" customHeight="1">
      <c r="A58" s="324" t="s">
        <v>267</v>
      </c>
      <c r="B58" s="325"/>
      <c r="C58" s="325"/>
      <c r="D58" s="325"/>
      <c r="E58" s="326"/>
    </row>
    <row r="59" spans="1:6">
      <c r="A59" s="146" t="s">
        <v>225</v>
      </c>
      <c r="B59" s="24"/>
      <c r="C59" s="40"/>
      <c r="D59" s="25"/>
      <c r="E59" s="147"/>
    </row>
    <row r="60" spans="1:6">
      <c r="A60" s="146" t="s">
        <v>262</v>
      </c>
      <c r="B60" s="24"/>
      <c r="C60" s="40"/>
      <c r="D60" s="25"/>
      <c r="E60" s="147"/>
    </row>
    <row r="61" spans="1:6">
      <c r="A61" s="148" t="s">
        <v>313</v>
      </c>
      <c r="B61" s="149"/>
      <c r="C61" s="150"/>
      <c r="D61" s="29"/>
      <c r="E61" s="151"/>
    </row>
    <row r="62" spans="1:6" ht="10.5" customHeight="1"/>
  </sheetData>
  <mergeCells count="18">
    <mergeCell ref="E46:E47"/>
    <mergeCell ref="A58:E58"/>
    <mergeCell ref="A5:A6"/>
    <mergeCell ref="B5:B6"/>
    <mergeCell ref="A57:E57"/>
    <mergeCell ref="E5:E6"/>
    <mergeCell ref="A42:E42"/>
    <mergeCell ref="A45:E45"/>
    <mergeCell ref="A46:A47"/>
    <mergeCell ref="B46:B47"/>
    <mergeCell ref="C46:C47"/>
    <mergeCell ref="D46:D47"/>
    <mergeCell ref="A43:E43"/>
    <mergeCell ref="A1:E1"/>
    <mergeCell ref="A3:E3"/>
    <mergeCell ref="A4:E4"/>
    <mergeCell ref="D5:D6"/>
    <mergeCell ref="C5:C6"/>
  </mergeCells>
  <phoneticPr fontId="2" type="noConversion"/>
  <printOptions horizontalCentered="1"/>
  <pageMargins left="0.27559055118110237" right="0.27559055118110237" top="1.2204724409448819" bottom="0.23622047244094491" header="0" footer="0"/>
  <pageSetup scale="96" fitToHeight="0" orientation="portrait" r:id="rId1"/>
  <headerFooter alignWithMargins="0"/>
  <rowBreaks count="1" manualBreakCount="1">
    <brk id="39" max="4" man="1"/>
  </rowBreaks>
</worksheet>
</file>

<file path=xl/worksheets/sheet3.xml><?xml version="1.0" encoding="utf-8"?>
<worksheet xmlns="http://schemas.openxmlformats.org/spreadsheetml/2006/main" xmlns:r="http://schemas.openxmlformats.org/officeDocument/2006/relationships">
  <sheetPr>
    <pageSetUpPr fitToPage="1"/>
  </sheetPr>
  <dimension ref="A1:G86"/>
  <sheetViews>
    <sheetView view="pageBreakPreview" topLeftCell="A71" zoomScaleSheetLayoutView="100" workbookViewId="0">
      <selection activeCell="B63" sqref="B63:B65"/>
    </sheetView>
  </sheetViews>
  <sheetFormatPr baseColWidth="10" defaultColWidth="9.140625" defaultRowHeight="13.5"/>
  <cols>
    <col min="1" max="1" width="3.7109375" style="38" customWidth="1"/>
    <col min="2" max="2" width="20.7109375" style="53" customWidth="1"/>
    <col min="3" max="3" width="25.7109375" style="54" customWidth="1"/>
    <col min="4" max="4" width="23.5703125" style="53" bestFit="1" customWidth="1"/>
    <col min="5" max="5" width="15.140625" style="66" customWidth="1"/>
    <col min="6" max="6" width="3.7109375" style="2" customWidth="1"/>
    <col min="7" max="16384" width="9.140625" style="2"/>
  </cols>
  <sheetData>
    <row r="1" spans="1:6" s="3" customFormat="1" ht="6.75" customHeight="1">
      <c r="B1" s="299" t="s">
        <v>28</v>
      </c>
      <c r="C1" s="340"/>
      <c r="D1" s="340"/>
      <c r="E1" s="341"/>
    </row>
    <row r="2" spans="1:6" s="3" customFormat="1">
      <c r="B2" s="342"/>
      <c r="C2" s="343"/>
      <c r="D2" s="343"/>
      <c r="E2" s="344"/>
    </row>
    <row r="3" spans="1:6">
      <c r="B3" s="309" t="s">
        <v>395</v>
      </c>
      <c r="C3" s="343"/>
      <c r="D3" s="343"/>
      <c r="E3" s="344"/>
    </row>
    <row r="4" spans="1:6" ht="5.25" customHeight="1">
      <c r="B4" s="345"/>
      <c r="C4" s="346"/>
      <c r="D4" s="346"/>
      <c r="E4" s="347"/>
    </row>
    <row r="5" spans="1:6" s="39" customFormat="1" ht="15.75" customHeight="1">
      <c r="B5" s="299" t="s">
        <v>212</v>
      </c>
      <c r="C5" s="300"/>
      <c r="D5" s="300"/>
      <c r="E5" s="301"/>
    </row>
    <row r="6" spans="1:6" s="38" customFormat="1" ht="4.5" customHeight="1">
      <c r="B6" s="309"/>
      <c r="C6" s="310"/>
      <c r="D6" s="310"/>
      <c r="E6" s="311"/>
    </row>
    <row r="7" spans="1:6" s="3" customFormat="1">
      <c r="B7" s="309"/>
      <c r="C7" s="310"/>
      <c r="D7" s="310"/>
      <c r="E7" s="311"/>
      <c r="F7" s="38"/>
    </row>
    <row r="8" spans="1:6" s="3" customFormat="1" ht="7.5" customHeight="1">
      <c r="B8" s="309"/>
      <c r="C8" s="310"/>
      <c r="D8" s="310"/>
      <c r="E8" s="311"/>
    </row>
    <row r="9" spans="1:6" s="25" customFormat="1" ht="14.25" customHeight="1">
      <c r="B9" s="137"/>
      <c r="C9" s="71"/>
      <c r="D9" s="71"/>
      <c r="E9" s="138"/>
    </row>
    <row r="10" spans="1:6" s="19" customFormat="1" ht="30" customHeight="1">
      <c r="B10" s="334" t="s">
        <v>2</v>
      </c>
      <c r="C10" s="335"/>
      <c r="D10" s="335"/>
      <c r="E10" s="336"/>
      <c r="F10" s="3"/>
    </row>
    <row r="11" spans="1:6" ht="36" customHeight="1">
      <c r="A11" s="36"/>
      <c r="B11" s="283" t="s">
        <v>213</v>
      </c>
      <c r="C11" s="285"/>
      <c r="D11" s="232" t="s">
        <v>214</v>
      </c>
      <c r="E11" s="123" t="s">
        <v>266</v>
      </c>
      <c r="F11" s="19"/>
    </row>
    <row r="12" spans="1:6">
      <c r="B12" s="333" t="s">
        <v>15</v>
      </c>
      <c r="C12" s="183" t="s">
        <v>64</v>
      </c>
      <c r="D12" s="250" t="s">
        <v>314</v>
      </c>
      <c r="E12" s="103">
        <v>1160</v>
      </c>
    </row>
    <row r="13" spans="1:6">
      <c r="B13" s="333"/>
      <c r="C13" s="183" t="s">
        <v>65</v>
      </c>
      <c r="D13" s="250" t="s">
        <v>315</v>
      </c>
      <c r="E13" s="103">
        <v>925</v>
      </c>
    </row>
    <row r="14" spans="1:6">
      <c r="B14" s="333"/>
      <c r="C14" s="183" t="s">
        <v>66</v>
      </c>
      <c r="D14" s="250" t="s">
        <v>316</v>
      </c>
      <c r="E14" s="103">
        <v>840</v>
      </c>
    </row>
    <row r="15" spans="1:6">
      <c r="B15" s="235"/>
      <c r="C15" s="231"/>
      <c r="D15" s="211"/>
      <c r="E15" s="139"/>
    </row>
    <row r="16" spans="1:6">
      <c r="B16" s="333" t="s">
        <v>215</v>
      </c>
      <c r="C16" s="52" t="s">
        <v>10</v>
      </c>
      <c r="D16" s="250" t="s">
        <v>317</v>
      </c>
      <c r="E16" s="103">
        <v>2100</v>
      </c>
    </row>
    <row r="17" spans="2:7">
      <c r="B17" s="333"/>
      <c r="C17" s="52" t="s">
        <v>16</v>
      </c>
      <c r="D17" s="250" t="s">
        <v>318</v>
      </c>
      <c r="E17" s="103">
        <v>1735</v>
      </c>
    </row>
    <row r="18" spans="2:7">
      <c r="B18" s="333"/>
      <c r="C18" s="52" t="s">
        <v>17</v>
      </c>
      <c r="D18" s="250" t="s">
        <v>319</v>
      </c>
      <c r="E18" s="103">
        <v>1400</v>
      </c>
    </row>
    <row r="19" spans="2:7">
      <c r="B19" s="235"/>
      <c r="C19" s="231"/>
      <c r="D19" s="59"/>
      <c r="E19" s="139"/>
    </row>
    <row r="20" spans="2:7">
      <c r="B20" s="333" t="s">
        <v>18</v>
      </c>
      <c r="C20" s="52" t="s">
        <v>10</v>
      </c>
      <c r="D20" s="250" t="s">
        <v>320</v>
      </c>
      <c r="E20" s="103">
        <v>3360</v>
      </c>
    </row>
    <row r="21" spans="2:7">
      <c r="B21" s="333"/>
      <c r="C21" s="52" t="s">
        <v>16</v>
      </c>
      <c r="D21" s="250" t="s">
        <v>321</v>
      </c>
      <c r="E21" s="103">
        <v>2625</v>
      </c>
    </row>
    <row r="22" spans="2:7">
      <c r="B22" s="333"/>
      <c r="C22" s="52" t="s">
        <v>17</v>
      </c>
      <c r="D22" s="250" t="s">
        <v>322</v>
      </c>
      <c r="E22" s="103">
        <v>2300</v>
      </c>
    </row>
    <row r="23" spans="2:7">
      <c r="B23" s="235"/>
      <c r="C23" s="231"/>
      <c r="D23" s="59"/>
      <c r="E23" s="139"/>
    </row>
    <row r="24" spans="2:7">
      <c r="B24" s="333" t="s">
        <v>12</v>
      </c>
      <c r="C24" s="52" t="s">
        <v>10</v>
      </c>
      <c r="D24" s="250" t="s">
        <v>323</v>
      </c>
      <c r="E24" s="103">
        <v>4725</v>
      </c>
    </row>
    <row r="25" spans="2:7">
      <c r="B25" s="333"/>
      <c r="C25" s="52" t="s">
        <v>16</v>
      </c>
      <c r="D25" s="250" t="s">
        <v>324</v>
      </c>
      <c r="E25" s="103">
        <v>4200</v>
      </c>
      <c r="G25" s="4"/>
    </row>
    <row r="26" spans="2:7">
      <c r="B26" s="333"/>
      <c r="C26" s="52" t="s">
        <v>17</v>
      </c>
      <c r="D26" s="250" t="s">
        <v>325</v>
      </c>
      <c r="E26" s="103">
        <v>3675</v>
      </c>
    </row>
    <row r="27" spans="2:7">
      <c r="B27" s="235"/>
      <c r="C27" s="11"/>
      <c r="D27" s="60"/>
      <c r="E27" s="140"/>
    </row>
    <row r="28" spans="2:7">
      <c r="B28" s="333" t="s">
        <v>19</v>
      </c>
      <c r="C28" s="52" t="s">
        <v>10</v>
      </c>
      <c r="D28" s="250" t="s">
        <v>326</v>
      </c>
      <c r="E28" s="103">
        <v>7350</v>
      </c>
    </row>
    <row r="29" spans="2:7">
      <c r="B29" s="333"/>
      <c r="C29" s="52" t="s">
        <v>16</v>
      </c>
      <c r="D29" s="250" t="s">
        <v>327</v>
      </c>
      <c r="E29" s="103">
        <v>6300</v>
      </c>
    </row>
    <row r="30" spans="2:7">
      <c r="B30" s="333"/>
      <c r="C30" s="52" t="s">
        <v>17</v>
      </c>
      <c r="D30" s="250" t="s">
        <v>328</v>
      </c>
      <c r="E30" s="103">
        <v>5250</v>
      </c>
    </row>
    <row r="31" spans="2:7" ht="13.5" customHeight="1">
      <c r="B31" s="141"/>
      <c r="C31" s="225"/>
      <c r="D31" s="11"/>
      <c r="E31" s="142"/>
    </row>
    <row r="32" spans="2:7" ht="30" customHeight="1">
      <c r="B32" s="348" t="s">
        <v>1</v>
      </c>
      <c r="C32" s="349"/>
      <c r="D32" s="349"/>
      <c r="E32" s="350"/>
    </row>
    <row r="33" spans="2:5" ht="27.75">
      <c r="B33" s="283" t="s">
        <v>213</v>
      </c>
      <c r="C33" s="285"/>
      <c r="D33" s="232" t="s">
        <v>214</v>
      </c>
      <c r="E33" s="123" t="s">
        <v>266</v>
      </c>
    </row>
    <row r="34" spans="2:5">
      <c r="B34" s="333" t="s">
        <v>215</v>
      </c>
      <c r="C34" s="183" t="s">
        <v>178</v>
      </c>
      <c r="D34" s="252" t="s">
        <v>329</v>
      </c>
      <c r="E34" s="106">
        <v>2625</v>
      </c>
    </row>
    <row r="35" spans="2:5">
      <c r="B35" s="333"/>
      <c r="C35" s="186" t="s">
        <v>179</v>
      </c>
      <c r="D35" s="250" t="s">
        <v>330</v>
      </c>
      <c r="E35" s="106">
        <v>2100</v>
      </c>
    </row>
    <row r="36" spans="2:5">
      <c r="B36" s="333"/>
      <c r="C36" s="183" t="s">
        <v>180</v>
      </c>
      <c r="D36" s="250" t="s">
        <v>331</v>
      </c>
      <c r="E36" s="106">
        <v>1160</v>
      </c>
    </row>
    <row r="37" spans="2:5">
      <c r="B37" s="235"/>
      <c r="C37" s="231"/>
      <c r="D37" s="59"/>
      <c r="E37" s="143"/>
    </row>
    <row r="38" spans="2:5">
      <c r="B38" s="333" t="s">
        <v>18</v>
      </c>
      <c r="C38" s="52" t="s">
        <v>10</v>
      </c>
      <c r="D38" s="250" t="s">
        <v>332</v>
      </c>
      <c r="E38" s="106">
        <v>3675</v>
      </c>
    </row>
    <row r="39" spans="2:5">
      <c r="B39" s="333"/>
      <c r="C39" s="52" t="s">
        <v>16</v>
      </c>
      <c r="D39" s="250" t="s">
        <v>333</v>
      </c>
      <c r="E39" s="106">
        <v>3150</v>
      </c>
    </row>
    <row r="40" spans="2:5">
      <c r="B40" s="333"/>
      <c r="C40" s="52" t="s">
        <v>17</v>
      </c>
      <c r="D40" s="250" t="s">
        <v>334</v>
      </c>
      <c r="E40" s="106">
        <v>2800</v>
      </c>
    </row>
    <row r="41" spans="2:5">
      <c r="B41" s="235"/>
      <c r="C41" s="11"/>
      <c r="D41" s="59"/>
      <c r="E41" s="143"/>
    </row>
    <row r="42" spans="2:5">
      <c r="B42" s="333" t="s">
        <v>12</v>
      </c>
      <c r="C42" s="52" t="s">
        <v>10</v>
      </c>
      <c r="D42" s="250" t="s">
        <v>335</v>
      </c>
      <c r="E42" s="106">
        <v>5250</v>
      </c>
    </row>
    <row r="43" spans="2:5">
      <c r="B43" s="333"/>
      <c r="C43" s="52" t="s">
        <v>16</v>
      </c>
      <c r="D43" s="250" t="s">
        <v>336</v>
      </c>
      <c r="E43" s="106">
        <v>4725</v>
      </c>
    </row>
    <row r="44" spans="2:5">
      <c r="B44" s="333"/>
      <c r="C44" s="52" t="s">
        <v>17</v>
      </c>
      <c r="D44" s="250" t="s">
        <v>337</v>
      </c>
      <c r="E44" s="106">
        <v>4200</v>
      </c>
    </row>
    <row r="45" spans="2:5">
      <c r="B45" s="54"/>
      <c r="C45" s="46"/>
      <c r="D45" s="61"/>
    </row>
    <row r="46" spans="2:5">
      <c r="B46" s="54"/>
      <c r="C46" s="46"/>
      <c r="D46" s="61"/>
    </row>
    <row r="47" spans="2:5">
      <c r="B47" s="54"/>
      <c r="C47" s="46"/>
      <c r="D47" s="61"/>
    </row>
    <row r="48" spans="2:5">
      <c r="B48" s="54"/>
      <c r="C48" s="46"/>
      <c r="D48" s="61"/>
    </row>
    <row r="49" spans="2:6" ht="17.25" customHeight="1">
      <c r="B49" s="54"/>
      <c r="C49" s="46"/>
      <c r="D49" s="61"/>
    </row>
    <row r="50" spans="2:6" ht="8.25" hidden="1" customHeight="1">
      <c r="B50" s="54"/>
      <c r="C50" s="46"/>
      <c r="D50" s="61"/>
    </row>
    <row r="51" spans="2:6" hidden="1">
      <c r="B51" s="54"/>
      <c r="C51" s="46"/>
      <c r="D51" s="61"/>
    </row>
    <row r="52" spans="2:6" hidden="1">
      <c r="B52" s="54"/>
      <c r="C52" s="46"/>
      <c r="D52" s="61"/>
    </row>
    <row r="53" spans="2:6" s="3" customFormat="1" ht="6.75" customHeight="1">
      <c r="B53" s="299" t="s">
        <v>28</v>
      </c>
      <c r="C53" s="300"/>
      <c r="D53" s="300"/>
      <c r="E53" s="301"/>
      <c r="F53" s="2"/>
    </row>
    <row r="54" spans="2:6" s="3" customFormat="1">
      <c r="B54" s="309"/>
      <c r="C54" s="310"/>
      <c r="D54" s="310"/>
      <c r="E54" s="311"/>
    </row>
    <row r="55" spans="2:6">
      <c r="B55" s="309" t="s">
        <v>395</v>
      </c>
      <c r="C55" s="310"/>
      <c r="D55" s="310"/>
      <c r="E55" s="311"/>
      <c r="F55" s="3"/>
    </row>
    <row r="56" spans="2:6" ht="5.25" customHeight="1">
      <c r="B56" s="302"/>
      <c r="C56" s="303"/>
      <c r="D56" s="303"/>
      <c r="E56" s="304"/>
    </row>
    <row r="57" spans="2:6" ht="4.5" customHeight="1">
      <c r="B57" s="299" t="s">
        <v>212</v>
      </c>
      <c r="C57" s="300"/>
      <c r="D57" s="300"/>
      <c r="E57" s="301"/>
    </row>
    <row r="58" spans="2:6" s="3" customFormat="1">
      <c r="B58" s="309"/>
      <c r="C58" s="310"/>
      <c r="D58" s="310"/>
      <c r="E58" s="311"/>
      <c r="F58" s="2"/>
    </row>
    <row r="59" spans="2:6" s="3" customFormat="1" ht="7.5" customHeight="1">
      <c r="B59" s="309"/>
      <c r="C59" s="310"/>
      <c r="D59" s="310"/>
      <c r="E59" s="311"/>
    </row>
    <row r="60" spans="2:6" s="19" customFormat="1" ht="42.75" customHeight="1">
      <c r="B60" s="334" t="s">
        <v>3</v>
      </c>
      <c r="C60" s="335"/>
      <c r="D60" s="335"/>
      <c r="E60" s="336"/>
      <c r="F60" s="3"/>
    </row>
    <row r="61" spans="2:6" ht="27.75">
      <c r="B61" s="283" t="s">
        <v>213</v>
      </c>
      <c r="C61" s="285"/>
      <c r="D61" s="232" t="s">
        <v>214</v>
      </c>
      <c r="E61" s="123" t="s">
        <v>266</v>
      </c>
      <c r="F61" s="19"/>
    </row>
    <row r="62" spans="2:6">
      <c r="B62" s="224"/>
      <c r="C62" s="57"/>
      <c r="D62" s="62"/>
      <c r="E62" s="253"/>
    </row>
    <row r="63" spans="2:6">
      <c r="B63" s="333" t="s">
        <v>20</v>
      </c>
      <c r="C63" s="183" t="s">
        <v>178</v>
      </c>
      <c r="D63" s="250" t="s">
        <v>338</v>
      </c>
      <c r="E63" s="106">
        <v>2100</v>
      </c>
    </row>
    <row r="64" spans="2:6">
      <c r="B64" s="333"/>
      <c r="C64" s="183" t="s">
        <v>179</v>
      </c>
      <c r="D64" s="250" t="s">
        <v>339</v>
      </c>
      <c r="E64" s="106">
        <v>1575</v>
      </c>
    </row>
    <row r="65" spans="2:6">
      <c r="B65" s="333"/>
      <c r="C65" s="183" t="s">
        <v>180</v>
      </c>
      <c r="D65" s="250" t="s">
        <v>340</v>
      </c>
      <c r="E65" s="106">
        <v>1050</v>
      </c>
    </row>
    <row r="66" spans="2:6">
      <c r="B66" s="235"/>
      <c r="C66" s="63"/>
      <c r="D66" s="59"/>
      <c r="E66" s="142"/>
    </row>
    <row r="67" spans="2:6" ht="13.5" customHeight="1">
      <c r="B67" s="235"/>
      <c r="C67" s="57"/>
      <c r="D67" s="59"/>
      <c r="E67" s="142"/>
      <c r="F67" s="20"/>
    </row>
    <row r="68" spans="2:6">
      <c r="B68" s="333" t="s">
        <v>21</v>
      </c>
      <c r="C68" s="52" t="s">
        <v>10</v>
      </c>
      <c r="D68" s="250" t="s">
        <v>341</v>
      </c>
      <c r="E68" s="251">
        <v>3150</v>
      </c>
      <c r="F68" s="20"/>
    </row>
    <row r="69" spans="2:6">
      <c r="B69" s="333"/>
      <c r="C69" s="52" t="s">
        <v>16</v>
      </c>
      <c r="D69" s="250" t="s">
        <v>342</v>
      </c>
      <c r="E69" s="251">
        <v>2625</v>
      </c>
    </row>
    <row r="70" spans="2:6">
      <c r="B70" s="333"/>
      <c r="C70" s="52" t="s">
        <v>17</v>
      </c>
      <c r="D70" s="250" t="s">
        <v>343</v>
      </c>
      <c r="E70" s="251">
        <v>2300</v>
      </c>
    </row>
    <row r="71" spans="2:6" s="38" customFormat="1">
      <c r="B71" s="235"/>
      <c r="C71" s="231"/>
      <c r="D71" s="59"/>
      <c r="E71" s="143"/>
    </row>
    <row r="72" spans="2:6" ht="13.5" customHeight="1">
      <c r="B72" s="141"/>
      <c r="C72" s="225"/>
      <c r="E72" s="142"/>
    </row>
    <row r="73" spans="2:6">
      <c r="B73" s="333" t="s">
        <v>30</v>
      </c>
      <c r="C73" s="52" t="s">
        <v>10</v>
      </c>
      <c r="D73" s="250" t="s">
        <v>344</v>
      </c>
      <c r="E73" s="106">
        <v>4200</v>
      </c>
    </row>
    <row r="74" spans="2:6">
      <c r="B74" s="333"/>
      <c r="C74" s="52" t="s">
        <v>16</v>
      </c>
      <c r="D74" s="250" t="s">
        <v>345</v>
      </c>
      <c r="E74" s="106">
        <v>3780</v>
      </c>
    </row>
    <row r="75" spans="2:6">
      <c r="B75" s="333"/>
      <c r="C75" s="52" t="s">
        <v>17</v>
      </c>
      <c r="D75" s="250" t="s">
        <v>346</v>
      </c>
      <c r="E75" s="106">
        <v>3360</v>
      </c>
    </row>
    <row r="76" spans="2:6" ht="9" customHeight="1">
      <c r="B76" s="141"/>
      <c r="C76" s="225"/>
      <c r="E76" s="142"/>
    </row>
    <row r="77" spans="2:6">
      <c r="B77" s="155" t="s">
        <v>348</v>
      </c>
      <c r="C77" s="58"/>
      <c r="E77" s="142"/>
    </row>
    <row r="78" spans="2:6" ht="9" customHeight="1">
      <c r="B78" s="141"/>
      <c r="C78" s="225"/>
      <c r="E78" s="142"/>
    </row>
    <row r="79" spans="2:6" ht="42.75" customHeight="1">
      <c r="B79" s="337" t="s">
        <v>389</v>
      </c>
      <c r="C79" s="338"/>
      <c r="D79" s="338"/>
      <c r="E79" s="339"/>
    </row>
    <row r="80" spans="2:6" ht="10.5" customHeight="1">
      <c r="B80" s="141"/>
      <c r="C80" s="225"/>
      <c r="E80" s="142"/>
    </row>
    <row r="81" spans="2:5" ht="47.25" customHeight="1">
      <c r="B81" s="337" t="s">
        <v>347</v>
      </c>
      <c r="C81" s="338"/>
      <c r="D81" s="338"/>
      <c r="E81" s="339"/>
    </row>
    <row r="82" spans="2:5" ht="10.5" customHeight="1">
      <c r="B82" s="141"/>
      <c r="C82" s="225"/>
      <c r="E82" s="142"/>
    </row>
    <row r="83" spans="2:5" ht="27.75" customHeight="1">
      <c r="B83" s="337" t="s">
        <v>349</v>
      </c>
      <c r="C83" s="338"/>
      <c r="D83" s="338"/>
      <c r="E83" s="339"/>
    </row>
    <row r="84" spans="2:5" ht="10.5" customHeight="1">
      <c r="B84" s="141"/>
      <c r="C84" s="225"/>
      <c r="E84" s="142"/>
    </row>
    <row r="85" spans="2:5" ht="27" customHeight="1">
      <c r="B85" s="337" t="s">
        <v>350</v>
      </c>
      <c r="C85" s="338"/>
      <c r="D85" s="338"/>
      <c r="E85" s="339"/>
    </row>
    <row r="86" spans="2:5" ht="10.5" customHeight="1">
      <c r="B86" s="254"/>
      <c r="C86" s="228"/>
      <c r="D86" s="255"/>
      <c r="E86" s="256"/>
    </row>
  </sheetData>
  <mergeCells count="27">
    <mergeCell ref="B79:E79"/>
    <mergeCell ref="B81:E81"/>
    <mergeCell ref="B83:E83"/>
    <mergeCell ref="B85:E85"/>
    <mergeCell ref="B1:E2"/>
    <mergeCell ref="B38:B40"/>
    <mergeCell ref="B42:B44"/>
    <mergeCell ref="B3:E4"/>
    <mergeCell ref="B20:B22"/>
    <mergeCell ref="B24:B26"/>
    <mergeCell ref="B28:B30"/>
    <mergeCell ref="B32:E32"/>
    <mergeCell ref="B5:E8"/>
    <mergeCell ref="B10:E10"/>
    <mergeCell ref="B11:C11"/>
    <mergeCell ref="B12:B14"/>
    <mergeCell ref="B16:B18"/>
    <mergeCell ref="B73:B75"/>
    <mergeCell ref="B33:C33"/>
    <mergeCell ref="B34:B36"/>
    <mergeCell ref="B63:B65"/>
    <mergeCell ref="B68:B70"/>
    <mergeCell ref="B61:C61"/>
    <mergeCell ref="B60:E60"/>
    <mergeCell ref="B53:E54"/>
    <mergeCell ref="B55:E56"/>
    <mergeCell ref="B57:E59"/>
  </mergeCells>
  <phoneticPr fontId="0" type="noConversion"/>
  <printOptions horizontalCentered="1"/>
  <pageMargins left="0.23622047244094491" right="0.23622047244094491" top="0.23622047244094491" bottom="0.23622047244094491" header="0.23622047244094491" footer="0"/>
  <pageSetup fitToHeight="0" orientation="portrait" r:id="rId1"/>
  <headerFooter alignWithMargins="0"/>
  <rowBreaks count="1" manualBreakCount="1">
    <brk id="46"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E28"/>
  <sheetViews>
    <sheetView view="pageBreakPreview" topLeftCell="A10" zoomScaleSheetLayoutView="100" workbookViewId="0">
      <selection activeCell="C24" sqref="C24"/>
    </sheetView>
  </sheetViews>
  <sheetFormatPr baseColWidth="10" defaultRowHeight="13.5"/>
  <cols>
    <col min="1" max="1" width="4.7109375" style="38" customWidth="1"/>
    <col min="2" max="2" width="15.7109375" style="10" customWidth="1"/>
    <col min="3" max="3" width="48.140625" style="10" customWidth="1"/>
    <col min="4" max="4" width="15.7109375" style="66" customWidth="1"/>
    <col min="5" max="5" width="4.7109375" style="2" customWidth="1"/>
    <col min="6" max="16384" width="11.42578125" style="2"/>
  </cols>
  <sheetData>
    <row r="1" spans="2:5" s="38" customFormat="1" ht="14.25" customHeight="1">
      <c r="B1" s="131"/>
      <c r="C1" s="131"/>
      <c r="D1" s="131"/>
    </row>
    <row r="2" spans="2:5">
      <c r="B2" s="312" t="s">
        <v>78</v>
      </c>
      <c r="C2" s="313"/>
      <c r="D2" s="314"/>
    </row>
    <row r="3" spans="2:5">
      <c r="B3" s="315" t="s">
        <v>396</v>
      </c>
      <c r="C3" s="316"/>
      <c r="D3" s="317"/>
    </row>
    <row r="4" spans="2:5">
      <c r="B4" s="351" t="s">
        <v>79</v>
      </c>
      <c r="C4" s="352"/>
      <c r="D4" s="353"/>
    </row>
    <row r="5" spans="2:5">
      <c r="B5" s="354"/>
      <c r="C5" s="355"/>
      <c r="D5" s="356"/>
    </row>
    <row r="6" spans="2:5" s="38" customFormat="1">
      <c r="B6" s="72"/>
      <c r="C6" s="70"/>
      <c r="D6" s="127"/>
    </row>
    <row r="7" spans="2:5" ht="25.5">
      <c r="B7" s="73" t="s">
        <v>13</v>
      </c>
      <c r="C7" s="74" t="s">
        <v>230</v>
      </c>
      <c r="D7" s="75" t="s">
        <v>231</v>
      </c>
    </row>
    <row r="8" spans="2:5" ht="22.5" customHeight="1">
      <c r="B8" s="52">
        <v>4401</v>
      </c>
      <c r="C8" s="55" t="s">
        <v>405</v>
      </c>
      <c r="D8" s="128">
        <v>1575</v>
      </c>
    </row>
    <row r="9" spans="2:5" ht="22.5" customHeight="1">
      <c r="B9" s="52">
        <v>4402</v>
      </c>
      <c r="C9" s="55" t="s">
        <v>449</v>
      </c>
      <c r="D9" s="128">
        <v>1050</v>
      </c>
    </row>
    <row r="10" spans="2:5" ht="22.5" customHeight="1">
      <c r="B10" s="52">
        <v>4404</v>
      </c>
      <c r="C10" s="55" t="s">
        <v>414</v>
      </c>
      <c r="D10" s="128">
        <v>1735</v>
      </c>
      <c r="E10" s="38"/>
    </row>
    <row r="11" spans="2:5" ht="22.5" customHeight="1">
      <c r="B11" s="52">
        <v>4403</v>
      </c>
      <c r="C11" s="55" t="s">
        <v>418</v>
      </c>
      <c r="D11" s="128">
        <v>1575</v>
      </c>
    </row>
    <row r="12" spans="2:5" ht="22.5" customHeight="1">
      <c r="B12" s="52">
        <v>4405</v>
      </c>
      <c r="C12" s="55" t="s">
        <v>151</v>
      </c>
      <c r="D12" s="128">
        <v>600</v>
      </c>
    </row>
    <row r="13" spans="2:5" ht="22.5" customHeight="1">
      <c r="B13" s="52">
        <v>4406</v>
      </c>
      <c r="C13" s="55" t="s">
        <v>406</v>
      </c>
      <c r="D13" s="128">
        <v>350</v>
      </c>
    </row>
    <row r="14" spans="2:5" ht="22.5" customHeight="1">
      <c r="B14" s="52">
        <v>4407</v>
      </c>
      <c r="C14" s="55" t="s">
        <v>157</v>
      </c>
      <c r="D14" s="128">
        <v>120000</v>
      </c>
    </row>
    <row r="15" spans="2:5" s="38" customFormat="1" ht="22.5" customHeight="1">
      <c r="B15" s="52">
        <v>4408</v>
      </c>
      <c r="C15" s="55" t="s">
        <v>407</v>
      </c>
      <c r="D15" s="128">
        <v>840</v>
      </c>
    </row>
    <row r="16" spans="2:5" s="38" customFormat="1" ht="22.5" customHeight="1">
      <c r="B16" s="52">
        <v>4409</v>
      </c>
      <c r="C16" s="55" t="s">
        <v>416</v>
      </c>
      <c r="D16" s="128">
        <v>2200</v>
      </c>
    </row>
    <row r="17" spans="2:4" s="38" customFormat="1" ht="22.5" customHeight="1">
      <c r="B17" s="52">
        <v>4410</v>
      </c>
      <c r="C17" s="55" t="s">
        <v>408</v>
      </c>
      <c r="D17" s="128">
        <v>840</v>
      </c>
    </row>
    <row r="18" spans="2:4" ht="22.5" customHeight="1">
      <c r="B18" s="52">
        <v>4411</v>
      </c>
      <c r="C18" s="55" t="s">
        <v>167</v>
      </c>
      <c r="D18" s="128">
        <v>52500</v>
      </c>
    </row>
    <row r="19" spans="2:4" ht="22.5" customHeight="1">
      <c r="B19" s="52">
        <v>4412</v>
      </c>
      <c r="C19" s="55" t="s">
        <v>187</v>
      </c>
      <c r="D19" s="128">
        <v>1575</v>
      </c>
    </row>
    <row r="20" spans="2:4" ht="22.5" customHeight="1">
      <c r="B20" s="52">
        <v>4413</v>
      </c>
      <c r="C20" s="55" t="s">
        <v>409</v>
      </c>
      <c r="D20" s="128">
        <v>925</v>
      </c>
    </row>
    <row r="21" spans="2:4" ht="22.5" customHeight="1">
      <c r="B21" s="52">
        <v>4414</v>
      </c>
      <c r="C21" s="55" t="s">
        <v>410</v>
      </c>
      <c r="D21" s="128">
        <v>20000</v>
      </c>
    </row>
    <row r="22" spans="2:4" ht="22.5" customHeight="1">
      <c r="B22" s="52">
        <v>4415</v>
      </c>
      <c r="C22" s="55" t="s">
        <v>417</v>
      </c>
      <c r="D22" s="128">
        <v>1100</v>
      </c>
    </row>
    <row r="23" spans="2:4" ht="22.5" customHeight="1">
      <c r="B23" s="52">
        <v>4416</v>
      </c>
      <c r="C23" s="55" t="s">
        <v>199</v>
      </c>
      <c r="D23" s="128">
        <v>1400</v>
      </c>
    </row>
    <row r="24" spans="2:4" ht="42.75" customHeight="1">
      <c r="B24" s="52">
        <v>4417</v>
      </c>
      <c r="C24" s="438" t="s">
        <v>419</v>
      </c>
      <c r="D24" s="128">
        <v>20000</v>
      </c>
    </row>
    <row r="25" spans="2:4" ht="22.5" customHeight="1">
      <c r="B25" s="52">
        <v>4418</v>
      </c>
      <c r="C25" s="55" t="s">
        <v>411</v>
      </c>
      <c r="D25" s="128">
        <v>2625</v>
      </c>
    </row>
    <row r="26" spans="2:4" ht="22.5" customHeight="1">
      <c r="B26" s="52">
        <v>4419</v>
      </c>
      <c r="C26" s="55" t="s">
        <v>415</v>
      </c>
      <c r="D26" s="128">
        <v>2100</v>
      </c>
    </row>
    <row r="27" spans="2:4">
      <c r="B27" s="152"/>
      <c r="C27" s="222"/>
      <c r="D27" s="257"/>
    </row>
    <row r="28" spans="2:4">
      <c r="B28" s="258" t="s">
        <v>232</v>
      </c>
      <c r="C28" s="259"/>
      <c r="D28" s="256"/>
    </row>
  </sheetData>
  <mergeCells count="3">
    <mergeCell ref="B2:D2"/>
    <mergeCell ref="B3:D3"/>
    <mergeCell ref="B4:D5"/>
  </mergeCells>
  <phoneticPr fontId="2" type="noConversion"/>
  <printOptions horizontalCentered="1"/>
  <pageMargins left="0.74803149606299213" right="0.74803149606299213" top="0.98425196850393704" bottom="0.98425196850393704" header="0" footer="0"/>
  <pageSetup fitToHeight="0" orientation="portrait" r:id="rId1"/>
  <headerFooter alignWithMargins="0"/>
  <rowBreaks count="1" manualBreakCount="1">
    <brk id="30" max="4" man="1"/>
  </rowBreaks>
</worksheet>
</file>

<file path=xl/worksheets/sheet5.xml><?xml version="1.0" encoding="utf-8"?>
<worksheet xmlns="http://schemas.openxmlformats.org/spreadsheetml/2006/main" xmlns:r="http://schemas.openxmlformats.org/officeDocument/2006/relationships">
  <dimension ref="A1:J11"/>
  <sheetViews>
    <sheetView view="pageBreakPreview" zoomScaleSheetLayoutView="100" workbookViewId="0">
      <selection activeCell="C8" sqref="C8:I8"/>
    </sheetView>
  </sheetViews>
  <sheetFormatPr baseColWidth="10" defaultRowHeight="13.5"/>
  <cols>
    <col min="1" max="1" width="4.7109375" style="38" customWidth="1"/>
    <col min="2" max="2" width="14" style="10" customWidth="1"/>
    <col min="3" max="3" width="11.42578125" style="10"/>
    <col min="4" max="4" width="0.7109375" style="10" hidden="1" customWidth="1"/>
    <col min="5" max="8" width="11.42578125" style="10"/>
    <col min="9" max="9" width="11.42578125" style="66"/>
    <col min="10" max="10" width="4.7109375" style="2" customWidth="1"/>
    <col min="11" max="16384" width="11.42578125" style="2"/>
  </cols>
  <sheetData>
    <row r="1" spans="2:10" ht="35.25" customHeight="1">
      <c r="B1" s="312" t="s">
        <v>202</v>
      </c>
      <c r="C1" s="313"/>
      <c r="D1" s="313"/>
      <c r="E1" s="313"/>
      <c r="F1" s="313"/>
      <c r="G1" s="313"/>
      <c r="H1" s="313"/>
      <c r="I1" s="314"/>
    </row>
    <row r="2" spans="2:10" ht="32.25" customHeight="1">
      <c r="B2" s="315" t="s">
        <v>396</v>
      </c>
      <c r="C2" s="316"/>
      <c r="D2" s="316"/>
      <c r="E2" s="316"/>
      <c r="F2" s="316"/>
      <c r="G2" s="316"/>
      <c r="H2" s="316"/>
      <c r="I2" s="317"/>
    </row>
    <row r="3" spans="2:10" ht="26.25" customHeight="1">
      <c r="B3" s="283" t="s">
        <v>244</v>
      </c>
      <c r="C3" s="284"/>
      <c r="D3" s="284"/>
      <c r="E3" s="284"/>
      <c r="F3" s="284"/>
      <c r="G3" s="284"/>
      <c r="H3" s="284"/>
      <c r="I3" s="285"/>
    </row>
    <row r="4" spans="2:10">
      <c r="B4" s="224"/>
      <c r="C4" s="225"/>
      <c r="D4" s="225"/>
      <c r="E4" s="225"/>
      <c r="F4" s="225"/>
      <c r="G4" s="225"/>
      <c r="H4" s="225"/>
      <c r="I4" s="142"/>
    </row>
    <row r="5" spans="2:10" ht="36.75" customHeight="1">
      <c r="B5" s="77" t="s">
        <v>241</v>
      </c>
      <c r="C5" s="77" t="s">
        <v>77</v>
      </c>
      <c r="D5" s="77" t="s">
        <v>75</v>
      </c>
      <c r="E5" s="357" t="s">
        <v>76</v>
      </c>
      <c r="F5" s="357"/>
      <c r="G5" s="357"/>
      <c r="H5" s="230" t="s">
        <v>74</v>
      </c>
      <c r="I5" s="126" t="s">
        <v>231</v>
      </c>
    </row>
    <row r="6" spans="2:10" ht="55.5" customHeight="1">
      <c r="B6" s="37" t="s">
        <v>224</v>
      </c>
      <c r="C6" s="37">
        <v>8880793</v>
      </c>
      <c r="D6" s="80"/>
      <c r="E6" s="364" t="s">
        <v>245</v>
      </c>
      <c r="F6" s="365"/>
      <c r="G6" s="366"/>
      <c r="H6" s="81">
        <v>1</v>
      </c>
      <c r="I6" s="120">
        <v>30</v>
      </c>
    </row>
    <row r="7" spans="2:10">
      <c r="B7" s="367"/>
      <c r="C7" s="360"/>
      <c r="D7" s="360"/>
      <c r="E7" s="360"/>
      <c r="F7" s="360"/>
      <c r="G7" s="360"/>
      <c r="H7" s="360"/>
      <c r="I7" s="361"/>
    </row>
    <row r="8" spans="2:10">
      <c r="B8" s="260" t="s">
        <v>69</v>
      </c>
      <c r="C8" s="343" t="s">
        <v>450</v>
      </c>
      <c r="D8" s="343"/>
      <c r="E8" s="343"/>
      <c r="F8" s="343"/>
      <c r="G8" s="343"/>
      <c r="H8" s="343"/>
      <c r="I8" s="344"/>
    </row>
    <row r="9" spans="2:10">
      <c r="B9" s="261"/>
      <c r="C9" s="47" t="s">
        <v>351</v>
      </c>
      <c r="D9" s="47"/>
      <c r="E9" s="65"/>
      <c r="F9" s="47"/>
      <c r="G9" s="47"/>
      <c r="H9" s="362"/>
      <c r="I9" s="363"/>
    </row>
    <row r="10" spans="2:10">
      <c r="B10" s="262"/>
      <c r="C10" s="263"/>
      <c r="D10" s="263"/>
      <c r="E10" s="264"/>
      <c r="F10" s="265"/>
      <c r="G10" s="265"/>
      <c r="H10" s="358"/>
      <c r="I10" s="359"/>
      <c r="J10" s="39"/>
    </row>
    <row r="11" spans="2:10">
      <c r="J11" s="39"/>
    </row>
  </sheetData>
  <mergeCells count="11">
    <mergeCell ref="B1:I1"/>
    <mergeCell ref="B2:I2"/>
    <mergeCell ref="B3:I3"/>
    <mergeCell ref="E5:G5"/>
    <mergeCell ref="H10:I10"/>
    <mergeCell ref="H7:I7"/>
    <mergeCell ref="C8:I8"/>
    <mergeCell ref="H9:I9"/>
    <mergeCell ref="E6:G6"/>
    <mergeCell ref="B7:D7"/>
    <mergeCell ref="E7:G7"/>
  </mergeCells>
  <phoneticPr fontId="2" type="noConversion"/>
  <pageMargins left="0.74803149606299213" right="0.74803149606299213" top="0.98425196850393704" bottom="0.98425196850393704" header="0" footer="0"/>
  <pageSetup scale="99" fitToHeight="0" orientation="portrait" r:id="rId1"/>
  <headerFooter alignWithMargins="0"/>
</worksheet>
</file>

<file path=xl/worksheets/sheet6.xml><?xml version="1.0" encoding="utf-8"?>
<worksheet xmlns="http://schemas.openxmlformats.org/spreadsheetml/2006/main" xmlns:r="http://schemas.openxmlformats.org/officeDocument/2006/relationships">
  <dimension ref="B1:E18"/>
  <sheetViews>
    <sheetView view="pageBreakPreview" topLeftCell="A19" zoomScaleSheetLayoutView="100" workbookViewId="0">
      <selection activeCell="C12" sqref="C12"/>
    </sheetView>
  </sheetViews>
  <sheetFormatPr baseColWidth="10" defaultRowHeight="13.5"/>
  <cols>
    <col min="1" max="1" width="3.7109375" customWidth="1"/>
    <col min="2" max="2" width="8" style="10" customWidth="1"/>
    <col min="3" max="3" width="98.7109375" style="10" customWidth="1"/>
    <col min="4" max="4" width="10.42578125" style="10" customWidth="1"/>
    <col min="5" max="5" width="13" style="66" customWidth="1"/>
    <col min="6" max="6" width="3.7109375" customWidth="1"/>
    <col min="8" max="8" width="11.42578125" customWidth="1"/>
  </cols>
  <sheetData>
    <row r="1" spans="2:5">
      <c r="B1" s="68"/>
      <c r="C1" s="68"/>
      <c r="D1" s="68"/>
      <c r="E1" s="129"/>
    </row>
    <row r="2" spans="2:5" ht="20.25" customHeight="1">
      <c r="B2" s="351" t="s">
        <v>203</v>
      </c>
      <c r="C2" s="352"/>
      <c r="D2" s="352"/>
      <c r="E2" s="353"/>
    </row>
    <row r="3" spans="2:5" ht="20.25" customHeight="1">
      <c r="B3" s="354" t="s">
        <v>412</v>
      </c>
      <c r="C3" s="355"/>
      <c r="D3" s="355"/>
      <c r="E3" s="356"/>
    </row>
    <row r="4" spans="2:5" ht="30.75" customHeight="1">
      <c r="B4" s="354" t="s">
        <v>287</v>
      </c>
      <c r="C4" s="355"/>
      <c r="D4" s="355"/>
      <c r="E4" s="356"/>
    </row>
    <row r="5" spans="2:5">
      <c r="B5" s="266"/>
      <c r="C5" s="47"/>
      <c r="D5" s="47"/>
      <c r="E5" s="267"/>
    </row>
    <row r="6" spans="2:5" ht="30" customHeight="1">
      <c r="B6" s="221" t="s">
        <v>162</v>
      </c>
      <c r="C6" s="221" t="s">
        <v>189</v>
      </c>
      <c r="D6" s="232" t="s">
        <v>163</v>
      </c>
      <c r="E6" s="114" t="s">
        <v>0</v>
      </c>
    </row>
    <row r="7" spans="2:5" ht="53.25" customHeight="1">
      <c r="B7" s="157">
        <v>1</v>
      </c>
      <c r="C7" s="159" t="s">
        <v>281</v>
      </c>
      <c r="D7" s="233" t="s">
        <v>164</v>
      </c>
      <c r="E7" s="111">
        <v>250000</v>
      </c>
    </row>
    <row r="8" spans="2:5" ht="55.5" customHeight="1">
      <c r="B8" s="157">
        <v>2</v>
      </c>
      <c r="C8" s="159" t="s">
        <v>390</v>
      </c>
      <c r="D8" s="233" t="s">
        <v>164</v>
      </c>
      <c r="E8" s="156">
        <v>300000</v>
      </c>
    </row>
    <row r="9" spans="2:5" ht="57" customHeight="1">
      <c r="B9" s="235">
        <v>3</v>
      </c>
      <c r="C9" s="159" t="s">
        <v>284</v>
      </c>
      <c r="D9" s="161" t="s">
        <v>164</v>
      </c>
      <c r="E9" s="158">
        <v>300000</v>
      </c>
    </row>
    <row r="10" spans="2:5" ht="39.75" customHeight="1">
      <c r="B10" s="157">
        <v>4</v>
      </c>
      <c r="C10" s="159" t="s">
        <v>283</v>
      </c>
      <c r="D10" s="233" t="s">
        <v>188</v>
      </c>
      <c r="E10" s="111">
        <v>100</v>
      </c>
    </row>
    <row r="11" spans="2:5" ht="40.5" customHeight="1">
      <c r="B11" s="157">
        <v>5</v>
      </c>
      <c r="C11" s="234" t="s">
        <v>282</v>
      </c>
      <c r="D11" s="233" t="s">
        <v>188</v>
      </c>
      <c r="E11" s="160">
        <v>100</v>
      </c>
    </row>
    <row r="12" spans="2:5" ht="26.25" customHeight="1">
      <c r="B12" s="157">
        <v>6</v>
      </c>
      <c r="C12" s="159" t="s">
        <v>190</v>
      </c>
      <c r="D12" s="233" t="s">
        <v>164</v>
      </c>
      <c r="E12" s="111">
        <v>150000</v>
      </c>
    </row>
    <row r="13" spans="2:5">
      <c r="B13" s="268"/>
      <c r="C13" s="269"/>
      <c r="D13" s="246"/>
      <c r="E13" s="247" t="s">
        <v>107</v>
      </c>
    </row>
    <row r="14" spans="2:5">
      <c r="B14" s="270"/>
      <c r="C14" s="47"/>
      <c r="D14" s="231"/>
      <c r="E14" s="143"/>
    </row>
    <row r="15" spans="2:5">
      <c r="B15" s="271"/>
      <c r="C15" s="368" t="s">
        <v>352</v>
      </c>
      <c r="D15" s="368"/>
      <c r="E15" s="369"/>
    </row>
    <row r="16" spans="2:5">
      <c r="B16" s="271"/>
      <c r="C16" s="272" t="s">
        <v>165</v>
      </c>
      <c r="D16" s="273"/>
      <c r="E16" s="274"/>
    </row>
    <row r="17" spans="2:5">
      <c r="B17" s="275"/>
      <c r="C17" s="265"/>
      <c r="D17" s="265"/>
      <c r="E17" s="276"/>
    </row>
    <row r="18" spans="2:5">
      <c r="B18" s="68"/>
      <c r="C18" s="68"/>
      <c r="D18" s="68"/>
      <c r="E18" s="129"/>
    </row>
  </sheetData>
  <mergeCells count="4">
    <mergeCell ref="B2:E2"/>
    <mergeCell ref="B4:E4"/>
    <mergeCell ref="B3:E3"/>
    <mergeCell ref="C15:E15"/>
  </mergeCells>
  <printOptions horizontalCentered="1"/>
  <pageMargins left="0" right="0" top="0.74803149606299202" bottom="0.74803149606299202" header="0.31496062992126" footer="0.31496062992126"/>
  <pageSetup scale="99" orientation="landscape" r:id="rId1"/>
</worksheet>
</file>

<file path=xl/worksheets/sheet7.xml><?xml version="1.0" encoding="utf-8"?>
<worksheet xmlns="http://schemas.openxmlformats.org/spreadsheetml/2006/main" xmlns:r="http://schemas.openxmlformats.org/officeDocument/2006/relationships">
  <dimension ref="A1:H31"/>
  <sheetViews>
    <sheetView view="pageBreakPreview" zoomScaleSheetLayoutView="100" workbookViewId="0">
      <selection activeCell="A3" sqref="A3:XFD3"/>
    </sheetView>
  </sheetViews>
  <sheetFormatPr baseColWidth="10" defaultRowHeight="12.75"/>
  <cols>
    <col min="1" max="1" width="14.7109375" style="69" customWidth="1"/>
    <col min="2" max="2" width="12.7109375" style="69" customWidth="1"/>
    <col min="3" max="6" width="11.42578125" style="69"/>
    <col min="7" max="7" width="9.28515625" style="69" customWidth="1"/>
    <col min="8" max="8" width="16.7109375" style="130" customWidth="1"/>
  </cols>
  <sheetData>
    <row r="1" spans="1:8" ht="24.75" customHeight="1">
      <c r="A1" s="312" t="s">
        <v>240</v>
      </c>
      <c r="B1" s="313"/>
      <c r="C1" s="313"/>
      <c r="D1" s="313"/>
      <c r="E1" s="313"/>
      <c r="F1" s="313"/>
      <c r="G1" s="313"/>
      <c r="H1" s="314"/>
    </row>
    <row r="2" spans="1:8" ht="24.75" customHeight="1">
      <c r="A2" s="315" t="s">
        <v>396</v>
      </c>
      <c r="B2" s="316"/>
      <c r="C2" s="316"/>
      <c r="D2" s="316"/>
      <c r="E2" s="316"/>
      <c r="F2" s="316"/>
      <c r="G2" s="316"/>
      <c r="H2" s="317"/>
    </row>
    <row r="3" spans="1:8" ht="24" customHeight="1">
      <c r="A3" s="351" t="s">
        <v>221</v>
      </c>
      <c r="B3" s="352"/>
      <c r="C3" s="352"/>
      <c r="D3" s="352"/>
      <c r="E3" s="352"/>
      <c r="F3" s="352"/>
      <c r="G3" s="352"/>
      <c r="H3" s="353"/>
    </row>
    <row r="4" spans="1:8" ht="21" customHeight="1">
      <c r="A4" s="354" t="s">
        <v>249</v>
      </c>
      <c r="B4" s="355"/>
      <c r="C4" s="355"/>
      <c r="D4" s="355"/>
      <c r="E4" s="355"/>
      <c r="F4" s="355"/>
      <c r="G4" s="355"/>
      <c r="H4" s="356"/>
    </row>
    <row r="5" spans="1:8" ht="12.75" customHeight="1">
      <c r="A5" s="213"/>
      <c r="B5" s="214"/>
      <c r="C5" s="214"/>
      <c r="D5" s="214"/>
      <c r="E5" s="214"/>
      <c r="F5" s="214"/>
      <c r="G5" s="214"/>
      <c r="H5" s="142"/>
    </row>
    <row r="6" spans="1:8" ht="36.75" customHeight="1">
      <c r="A6" s="77" t="s">
        <v>241</v>
      </c>
      <c r="B6" s="77" t="s">
        <v>242</v>
      </c>
      <c r="C6" s="215" t="s">
        <v>114</v>
      </c>
      <c r="D6" s="373" t="s">
        <v>197</v>
      </c>
      <c r="E6" s="373"/>
      <c r="F6" s="373"/>
      <c r="G6" s="215" t="s">
        <v>74</v>
      </c>
      <c r="H6" s="162" t="s">
        <v>243</v>
      </c>
    </row>
    <row r="7" spans="1:8" ht="38.25" customHeight="1">
      <c r="A7" s="37" t="s">
        <v>224</v>
      </c>
      <c r="B7" s="216" t="s">
        <v>196</v>
      </c>
      <c r="C7" s="37" t="s">
        <v>224</v>
      </c>
      <c r="D7" s="374" t="s">
        <v>198</v>
      </c>
      <c r="E7" s="374"/>
      <c r="F7" s="374"/>
      <c r="G7" s="216">
        <v>1</v>
      </c>
      <c r="H7" s="163">
        <v>300000</v>
      </c>
    </row>
    <row r="8" spans="1:8" ht="48" customHeight="1">
      <c r="A8" s="375" t="s">
        <v>285</v>
      </c>
      <c r="B8" s="376"/>
      <c r="C8" s="376"/>
      <c r="D8" s="376"/>
      <c r="E8" s="376"/>
      <c r="F8" s="376"/>
      <c r="G8" s="376"/>
      <c r="H8" s="377"/>
    </row>
    <row r="9" spans="1:8" ht="13.5">
      <c r="A9" s="30"/>
      <c r="B9" s="28"/>
      <c r="C9" s="28"/>
      <c r="D9" s="28"/>
      <c r="E9" s="28"/>
      <c r="F9" s="28"/>
      <c r="G9" s="28"/>
      <c r="H9" s="370">
        <v>15750</v>
      </c>
    </row>
    <row r="10" spans="1:8" ht="30" customHeight="1">
      <c r="A10" s="378" t="s">
        <v>286</v>
      </c>
      <c r="B10" s="379"/>
      <c r="C10" s="379"/>
      <c r="D10" s="379"/>
      <c r="E10" s="379"/>
      <c r="F10" s="379"/>
      <c r="G10" s="380"/>
      <c r="H10" s="371"/>
    </row>
    <row r="11" spans="1:8" ht="13.5" customHeight="1">
      <c r="A11" s="378"/>
      <c r="B11" s="379"/>
      <c r="C11" s="379"/>
      <c r="D11" s="379"/>
      <c r="E11" s="379"/>
      <c r="F11" s="379"/>
      <c r="G11" s="380"/>
      <c r="H11" s="371"/>
    </row>
    <row r="12" spans="1:8" ht="13.5">
      <c r="A12" s="78"/>
      <c r="B12" s="29"/>
      <c r="C12" s="29"/>
      <c r="D12" s="79"/>
      <c r="E12" s="29"/>
      <c r="F12" s="29"/>
      <c r="G12" s="29"/>
      <c r="H12" s="372"/>
    </row>
    <row r="13" spans="1:8" ht="13.5">
      <c r="A13" s="10"/>
      <c r="B13" s="10"/>
      <c r="C13" s="10"/>
      <c r="D13" s="10"/>
      <c r="E13" s="10"/>
      <c r="F13" s="10"/>
      <c r="G13" s="10"/>
      <c r="H13" s="66"/>
    </row>
    <row r="14" spans="1:8" ht="13.5">
      <c r="A14" s="10"/>
      <c r="B14" s="10"/>
      <c r="C14" s="10"/>
      <c r="D14" s="10"/>
      <c r="E14" s="10"/>
      <c r="F14" s="10"/>
      <c r="G14" s="10"/>
      <c r="H14" s="66"/>
    </row>
    <row r="15" spans="1:8" ht="13.5">
      <c r="A15" s="10"/>
      <c r="B15" s="10"/>
      <c r="C15" s="10"/>
      <c r="D15" s="10"/>
      <c r="E15" s="10"/>
      <c r="F15" s="10"/>
      <c r="G15" s="10"/>
      <c r="H15" s="66"/>
    </row>
    <row r="16" spans="1:8" ht="13.5">
      <c r="A16" s="10"/>
      <c r="B16" s="10"/>
      <c r="C16" s="10"/>
      <c r="D16" s="10"/>
      <c r="E16" s="10"/>
      <c r="F16" s="10"/>
      <c r="G16" s="10"/>
      <c r="H16" s="66"/>
    </row>
    <row r="17" spans="1:8" ht="13.5">
      <c r="A17" s="10"/>
      <c r="B17" s="10"/>
      <c r="C17" s="10"/>
      <c r="D17" s="10"/>
      <c r="E17" s="10"/>
      <c r="F17" s="10"/>
      <c r="G17" s="10"/>
      <c r="H17" s="66"/>
    </row>
    <row r="18" spans="1:8" ht="13.5">
      <c r="A18" s="10"/>
      <c r="B18" s="10"/>
      <c r="C18" s="10"/>
      <c r="D18" s="10"/>
      <c r="E18" s="10"/>
      <c r="F18" s="10"/>
      <c r="G18" s="10"/>
      <c r="H18" s="66"/>
    </row>
    <row r="19" spans="1:8" ht="13.5">
      <c r="A19" s="10"/>
      <c r="B19" s="10"/>
      <c r="C19" s="10"/>
      <c r="D19" s="10"/>
      <c r="E19" s="10"/>
      <c r="F19" s="10"/>
      <c r="G19" s="10"/>
      <c r="H19" s="66"/>
    </row>
    <row r="20" spans="1:8" ht="13.5">
      <c r="A20" s="10"/>
      <c r="B20" s="10"/>
      <c r="C20" s="10"/>
      <c r="D20" s="10"/>
      <c r="E20" s="10"/>
      <c r="F20" s="10"/>
      <c r="G20" s="10"/>
      <c r="H20" s="66"/>
    </row>
    <row r="21" spans="1:8" ht="13.5">
      <c r="A21" s="10"/>
      <c r="B21" s="10"/>
      <c r="C21" s="10"/>
      <c r="D21" s="10"/>
      <c r="E21" s="10"/>
      <c r="F21" s="10"/>
      <c r="G21" s="10"/>
      <c r="H21" s="66"/>
    </row>
    <row r="22" spans="1:8" ht="13.5">
      <c r="A22" s="10"/>
      <c r="B22" s="10"/>
      <c r="C22" s="10"/>
      <c r="D22" s="10"/>
      <c r="E22" s="10"/>
      <c r="F22" s="10"/>
      <c r="G22" s="10"/>
      <c r="H22" s="66"/>
    </row>
    <row r="23" spans="1:8" ht="13.5">
      <c r="A23" s="10"/>
      <c r="B23" s="10"/>
      <c r="C23" s="10"/>
      <c r="D23" s="10"/>
      <c r="E23" s="10"/>
      <c r="F23" s="10"/>
      <c r="G23" s="10"/>
      <c r="H23" s="66"/>
    </row>
    <row r="24" spans="1:8" ht="13.5">
      <c r="A24" s="10"/>
      <c r="B24" s="10"/>
      <c r="C24" s="10"/>
      <c r="D24" s="10"/>
      <c r="E24" s="10"/>
      <c r="F24" s="10"/>
      <c r="G24" s="10"/>
      <c r="H24" s="66"/>
    </row>
    <row r="25" spans="1:8" ht="13.5">
      <c r="A25" s="10"/>
      <c r="B25" s="10"/>
      <c r="C25" s="10"/>
      <c r="D25" s="10"/>
      <c r="E25" s="10"/>
      <c r="F25" s="10"/>
      <c r="G25" s="10"/>
      <c r="H25" s="66"/>
    </row>
    <row r="26" spans="1:8" ht="13.5">
      <c r="A26" s="10"/>
      <c r="B26" s="10"/>
      <c r="C26" s="10"/>
      <c r="D26" s="10"/>
      <c r="E26" s="10"/>
      <c r="F26" s="10"/>
      <c r="G26" s="10"/>
      <c r="H26" s="66"/>
    </row>
    <row r="27" spans="1:8" ht="13.5">
      <c r="A27" s="10"/>
      <c r="B27" s="10"/>
      <c r="C27" s="10"/>
      <c r="D27" s="10"/>
      <c r="E27" s="10"/>
      <c r="F27" s="10"/>
      <c r="G27" s="10"/>
      <c r="H27" s="66"/>
    </row>
    <row r="28" spans="1:8" ht="13.5">
      <c r="A28" s="10"/>
      <c r="B28" s="10"/>
      <c r="C28" s="10"/>
      <c r="D28" s="10"/>
      <c r="E28" s="10"/>
      <c r="F28" s="10"/>
      <c r="G28" s="10"/>
      <c r="H28" s="66"/>
    </row>
    <row r="29" spans="1:8" ht="13.5">
      <c r="A29" s="10"/>
      <c r="B29" s="10"/>
      <c r="C29" s="10"/>
      <c r="D29" s="10"/>
      <c r="E29" s="10"/>
      <c r="F29" s="10"/>
      <c r="G29" s="10"/>
      <c r="H29" s="66"/>
    </row>
    <row r="30" spans="1:8" ht="13.5">
      <c r="A30" s="10"/>
      <c r="B30" s="10"/>
      <c r="C30" s="10"/>
      <c r="D30" s="10"/>
      <c r="E30" s="10"/>
      <c r="F30" s="10"/>
      <c r="G30" s="10"/>
      <c r="H30" s="66"/>
    </row>
    <row r="31" spans="1:8" ht="13.5">
      <c r="A31" s="10"/>
      <c r="B31" s="10"/>
      <c r="C31" s="10"/>
      <c r="D31" s="10"/>
      <c r="E31" s="10"/>
      <c r="F31" s="10"/>
      <c r="G31" s="10"/>
      <c r="H31" s="66"/>
    </row>
  </sheetData>
  <mergeCells count="9">
    <mergeCell ref="H9:H12"/>
    <mergeCell ref="A1:H1"/>
    <mergeCell ref="A2:H2"/>
    <mergeCell ref="A3:H3"/>
    <mergeCell ref="D6:F6"/>
    <mergeCell ref="D7:F7"/>
    <mergeCell ref="A4:H4"/>
    <mergeCell ref="A8:H8"/>
    <mergeCell ref="A10:G11"/>
  </mergeCells>
  <printOptions horizontalCentered="1"/>
  <pageMargins left="0" right="0"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I100"/>
  <sheetViews>
    <sheetView view="pageBreakPreview" zoomScaleSheetLayoutView="100" workbookViewId="0">
      <selection activeCell="C29" sqref="C29:D33"/>
    </sheetView>
  </sheetViews>
  <sheetFormatPr baseColWidth="10" defaultColWidth="9.140625" defaultRowHeight="13.5"/>
  <cols>
    <col min="1" max="1" width="3.7109375" style="38" customWidth="1"/>
    <col min="2" max="2" width="15" style="53" customWidth="1"/>
    <col min="3" max="3" width="21.85546875" style="54" customWidth="1"/>
    <col min="4" max="4" width="16" style="54" customWidth="1"/>
    <col min="5" max="5" width="16" style="169" customWidth="1"/>
    <col min="6" max="6" width="8.7109375" style="53" customWidth="1"/>
    <col min="7" max="7" width="14" style="125" customWidth="1"/>
    <col min="8" max="8" width="3.7109375" style="2" customWidth="1"/>
    <col min="9" max="9" width="6.140625" style="2" customWidth="1"/>
    <col min="10" max="16384" width="9.140625" style="2"/>
  </cols>
  <sheetData>
    <row r="1" spans="2:9" s="3" customFormat="1" ht="15.75" customHeight="1">
      <c r="B1" s="395" t="s">
        <v>28</v>
      </c>
      <c r="C1" s="396"/>
      <c r="D1" s="396"/>
      <c r="E1" s="396"/>
      <c r="F1" s="396"/>
      <c r="G1" s="397"/>
    </row>
    <row r="2" spans="2:9" s="3" customFormat="1" ht="15.75" customHeight="1">
      <c r="B2" s="302" t="s">
        <v>396</v>
      </c>
      <c r="C2" s="303"/>
      <c r="D2" s="303"/>
      <c r="E2" s="303"/>
      <c r="F2" s="303"/>
      <c r="G2" s="304"/>
    </row>
    <row r="3" spans="2:9" s="38" customFormat="1" ht="11.25" customHeight="1">
      <c r="B3" s="351" t="s">
        <v>273</v>
      </c>
      <c r="C3" s="352"/>
      <c r="D3" s="352"/>
      <c r="E3" s="352"/>
      <c r="F3" s="352"/>
      <c r="G3" s="353"/>
    </row>
    <row r="4" spans="2:9" s="38" customFormat="1" ht="11.25" customHeight="1">
      <c r="B4" s="354"/>
      <c r="C4" s="355"/>
      <c r="D4" s="355"/>
      <c r="E4" s="355"/>
      <c r="F4" s="355"/>
      <c r="G4" s="356"/>
    </row>
    <row r="5" spans="2:9" s="38" customFormat="1" ht="26.25" customHeight="1">
      <c r="B5" s="49" t="s">
        <v>13</v>
      </c>
      <c r="C5" s="283" t="s">
        <v>216</v>
      </c>
      <c r="D5" s="285"/>
      <c r="E5" s="170"/>
      <c r="F5" s="49" t="s">
        <v>22</v>
      </c>
      <c r="G5" s="123" t="s">
        <v>272</v>
      </c>
    </row>
    <row r="6" spans="2:9" s="36" customFormat="1" ht="15" customHeight="1">
      <c r="B6" s="382">
        <v>1</v>
      </c>
      <c r="C6" s="387" t="s">
        <v>23</v>
      </c>
      <c r="D6" s="388"/>
      <c r="E6" s="174" t="s">
        <v>353</v>
      </c>
      <c r="F6" s="9">
        <v>1</v>
      </c>
      <c r="G6" s="124">
        <v>90000</v>
      </c>
    </row>
    <row r="7" spans="2:9" s="36" customFormat="1" ht="15" customHeight="1">
      <c r="B7" s="383"/>
      <c r="C7" s="389"/>
      <c r="D7" s="390"/>
      <c r="E7" s="175" t="s">
        <v>354</v>
      </c>
      <c r="F7" s="9">
        <v>2</v>
      </c>
      <c r="G7" s="124">
        <v>73500</v>
      </c>
      <c r="I7" s="6"/>
    </row>
    <row r="8" spans="2:9" s="36" customFormat="1" ht="15" customHeight="1">
      <c r="B8" s="384"/>
      <c r="C8" s="385"/>
      <c r="D8" s="386"/>
      <c r="E8" s="176" t="s">
        <v>355</v>
      </c>
      <c r="F8" s="9">
        <v>3</v>
      </c>
      <c r="G8" s="124">
        <v>63000</v>
      </c>
      <c r="I8" s="136"/>
    </row>
    <row r="9" spans="2:9" s="36" customFormat="1" ht="15" customHeight="1">
      <c r="B9" s="382">
        <v>2</v>
      </c>
      <c r="C9" s="387" t="s">
        <v>24</v>
      </c>
      <c r="D9" s="388"/>
      <c r="E9" s="174" t="s">
        <v>356</v>
      </c>
      <c r="F9" s="9">
        <v>1</v>
      </c>
      <c r="G9" s="124">
        <v>36750</v>
      </c>
      <c r="I9" s="136"/>
    </row>
    <row r="10" spans="2:9" s="36" customFormat="1" ht="15" customHeight="1">
      <c r="B10" s="383"/>
      <c r="C10" s="389"/>
      <c r="D10" s="390"/>
      <c r="E10" s="175" t="s">
        <v>357</v>
      </c>
      <c r="F10" s="9">
        <v>2</v>
      </c>
      <c r="G10" s="124">
        <v>26250</v>
      </c>
    </row>
    <row r="11" spans="2:9" s="36" customFormat="1" ht="15" customHeight="1">
      <c r="B11" s="384"/>
      <c r="C11" s="385"/>
      <c r="D11" s="386"/>
      <c r="E11" s="176" t="s">
        <v>358</v>
      </c>
      <c r="F11" s="9">
        <v>3</v>
      </c>
      <c r="G11" s="124">
        <v>21000</v>
      </c>
    </row>
    <row r="12" spans="2:9" s="36" customFormat="1" ht="15" customHeight="1">
      <c r="B12" s="382">
        <v>3</v>
      </c>
      <c r="C12" s="387" t="s">
        <v>217</v>
      </c>
      <c r="D12" s="388"/>
      <c r="E12" s="174" t="s">
        <v>359</v>
      </c>
      <c r="F12" s="9">
        <v>1</v>
      </c>
      <c r="G12" s="124">
        <v>125000</v>
      </c>
    </row>
    <row r="13" spans="2:9" s="36" customFormat="1" ht="15" customHeight="1">
      <c r="B13" s="383"/>
      <c r="C13" s="389" t="s">
        <v>218</v>
      </c>
      <c r="D13" s="390"/>
      <c r="E13" s="175" t="s">
        <v>360</v>
      </c>
      <c r="F13" s="9">
        <v>2</v>
      </c>
      <c r="G13" s="124">
        <v>105000</v>
      </c>
    </row>
    <row r="14" spans="2:9" s="36" customFormat="1" ht="15" customHeight="1">
      <c r="B14" s="384"/>
      <c r="C14" s="385" t="s">
        <v>25</v>
      </c>
      <c r="D14" s="386"/>
      <c r="E14" s="176" t="s">
        <v>361</v>
      </c>
      <c r="F14" s="9">
        <v>3</v>
      </c>
      <c r="G14" s="124">
        <v>94500</v>
      </c>
    </row>
    <row r="15" spans="2:9" s="36" customFormat="1" ht="15" customHeight="1">
      <c r="B15" s="382">
        <v>4</v>
      </c>
      <c r="C15" s="387" t="s">
        <v>217</v>
      </c>
      <c r="D15" s="388"/>
      <c r="E15" s="174" t="s">
        <v>362</v>
      </c>
      <c r="F15" s="9">
        <v>1</v>
      </c>
      <c r="G15" s="124">
        <v>52500</v>
      </c>
    </row>
    <row r="16" spans="2:9" s="36" customFormat="1" ht="15" customHeight="1">
      <c r="B16" s="383"/>
      <c r="C16" s="389" t="s">
        <v>218</v>
      </c>
      <c r="D16" s="390"/>
      <c r="E16" s="175" t="s">
        <v>363</v>
      </c>
      <c r="F16" s="9">
        <v>2</v>
      </c>
      <c r="G16" s="124">
        <v>42000</v>
      </c>
    </row>
    <row r="17" spans="2:7" s="36" customFormat="1" ht="15" customHeight="1">
      <c r="B17" s="384"/>
      <c r="C17" s="385" t="s">
        <v>26</v>
      </c>
      <c r="D17" s="386"/>
      <c r="E17" s="176" t="s">
        <v>364</v>
      </c>
      <c r="F17" s="9">
        <v>3</v>
      </c>
      <c r="G17" s="124">
        <v>31500</v>
      </c>
    </row>
    <row r="18" spans="2:7" s="36" customFormat="1" ht="15" customHeight="1">
      <c r="B18" s="382">
        <v>5</v>
      </c>
      <c r="C18" s="387" t="s">
        <v>219</v>
      </c>
      <c r="D18" s="393"/>
      <c r="E18" s="174" t="s">
        <v>365</v>
      </c>
      <c r="F18" s="9">
        <v>1</v>
      </c>
      <c r="G18" s="124">
        <v>180000</v>
      </c>
    </row>
    <row r="19" spans="2:7" s="36" customFormat="1" ht="15" customHeight="1">
      <c r="B19" s="383"/>
      <c r="C19" s="389" t="s">
        <v>25</v>
      </c>
      <c r="D19" s="394"/>
      <c r="E19" s="175" t="s">
        <v>366</v>
      </c>
      <c r="F19" s="9">
        <v>2</v>
      </c>
      <c r="G19" s="124">
        <v>136000</v>
      </c>
    </row>
    <row r="20" spans="2:7" s="36" customFormat="1" ht="15" customHeight="1">
      <c r="B20" s="384"/>
      <c r="C20" s="385"/>
      <c r="D20" s="398"/>
      <c r="E20" s="176" t="s">
        <v>367</v>
      </c>
      <c r="F20" s="9">
        <v>3</v>
      </c>
      <c r="G20" s="124">
        <v>115000</v>
      </c>
    </row>
    <row r="21" spans="2:7" s="36" customFormat="1" ht="15" customHeight="1">
      <c r="B21" s="382">
        <v>6</v>
      </c>
      <c r="C21" s="387" t="s">
        <v>220</v>
      </c>
      <c r="D21" s="388"/>
      <c r="E21" s="174" t="s">
        <v>368</v>
      </c>
      <c r="F21" s="9">
        <v>1</v>
      </c>
      <c r="G21" s="124">
        <v>125000</v>
      </c>
    </row>
    <row r="22" spans="2:7" s="36" customFormat="1" ht="15" customHeight="1">
      <c r="B22" s="383"/>
      <c r="C22" s="389"/>
      <c r="D22" s="390"/>
      <c r="E22" s="175" t="s">
        <v>369</v>
      </c>
      <c r="F22" s="9">
        <v>2</v>
      </c>
      <c r="G22" s="124">
        <v>84000</v>
      </c>
    </row>
    <row r="23" spans="2:7" s="36" customFormat="1" ht="15" customHeight="1">
      <c r="B23" s="384"/>
      <c r="C23" s="385"/>
      <c r="D23" s="386"/>
      <c r="E23" s="176" t="s">
        <v>370</v>
      </c>
      <c r="F23" s="9">
        <v>3</v>
      </c>
      <c r="G23" s="124">
        <v>73500</v>
      </c>
    </row>
    <row r="24" spans="2:7" s="36" customFormat="1" ht="15" customHeight="1">
      <c r="B24" s="382">
        <v>7</v>
      </c>
      <c r="C24" s="387" t="s">
        <v>27</v>
      </c>
      <c r="D24" s="388"/>
      <c r="E24" s="174" t="s">
        <v>371</v>
      </c>
      <c r="F24" s="9">
        <v>1</v>
      </c>
      <c r="G24" s="124">
        <v>15750</v>
      </c>
    </row>
    <row r="25" spans="2:7" s="36" customFormat="1" ht="15" customHeight="1">
      <c r="B25" s="383"/>
      <c r="C25" s="389"/>
      <c r="D25" s="390"/>
      <c r="E25" s="175" t="s">
        <v>372</v>
      </c>
      <c r="F25" s="9">
        <v>2</v>
      </c>
      <c r="G25" s="124">
        <v>10500</v>
      </c>
    </row>
    <row r="26" spans="2:7" s="36" customFormat="1" ht="15" customHeight="1">
      <c r="B26" s="383"/>
      <c r="C26" s="389"/>
      <c r="D26" s="390"/>
      <c r="E26" s="175" t="s">
        <v>373</v>
      </c>
      <c r="F26" s="9">
        <v>3</v>
      </c>
      <c r="G26" s="124">
        <v>7350</v>
      </c>
    </row>
    <row r="27" spans="2:7" s="36" customFormat="1" ht="15" customHeight="1">
      <c r="B27" s="383"/>
      <c r="C27" s="389"/>
      <c r="D27" s="390"/>
      <c r="E27" s="175" t="s">
        <v>374</v>
      </c>
      <c r="F27" s="9">
        <v>4</v>
      </c>
      <c r="G27" s="124">
        <v>5250</v>
      </c>
    </row>
    <row r="28" spans="2:7" s="36" customFormat="1" ht="15" customHeight="1">
      <c r="B28" s="384"/>
      <c r="C28" s="385"/>
      <c r="D28" s="386"/>
      <c r="E28" s="176" t="s">
        <v>375</v>
      </c>
      <c r="F28" s="9">
        <v>5</v>
      </c>
      <c r="G28" s="124">
        <v>2625</v>
      </c>
    </row>
    <row r="29" spans="2:7" s="36" customFormat="1" ht="15" customHeight="1">
      <c r="B29" s="382">
        <v>8</v>
      </c>
      <c r="C29" s="387" t="s">
        <v>4</v>
      </c>
      <c r="D29" s="388"/>
      <c r="E29" s="174" t="s">
        <v>376</v>
      </c>
      <c r="F29" s="9">
        <v>1</v>
      </c>
      <c r="G29" s="124">
        <v>1575</v>
      </c>
    </row>
    <row r="30" spans="2:7" s="36" customFormat="1" ht="15" customHeight="1">
      <c r="B30" s="383"/>
      <c r="C30" s="389"/>
      <c r="D30" s="390"/>
      <c r="E30" s="175" t="s">
        <v>377</v>
      </c>
      <c r="F30" s="9">
        <v>2</v>
      </c>
      <c r="G30" s="124">
        <v>1312.5</v>
      </c>
    </row>
    <row r="31" spans="2:7" s="36" customFormat="1" ht="15" customHeight="1">
      <c r="B31" s="383"/>
      <c r="C31" s="389"/>
      <c r="D31" s="390"/>
      <c r="E31" s="175" t="s">
        <v>378</v>
      </c>
      <c r="F31" s="9">
        <v>3</v>
      </c>
      <c r="G31" s="124">
        <v>1050</v>
      </c>
    </row>
    <row r="32" spans="2:7" s="36" customFormat="1" ht="15" customHeight="1">
      <c r="B32" s="383"/>
      <c r="C32" s="389"/>
      <c r="D32" s="390"/>
      <c r="E32" s="175" t="s">
        <v>379</v>
      </c>
      <c r="F32" s="9">
        <v>4</v>
      </c>
      <c r="G32" s="124">
        <v>787.5</v>
      </c>
    </row>
    <row r="33" spans="2:8" s="36" customFormat="1" ht="15" customHeight="1">
      <c r="B33" s="383"/>
      <c r="C33" s="389"/>
      <c r="D33" s="390"/>
      <c r="E33" s="175" t="s">
        <v>380</v>
      </c>
      <c r="F33" s="9">
        <v>5</v>
      </c>
      <c r="G33" s="124">
        <v>630</v>
      </c>
    </row>
    <row r="34" spans="2:8" s="36" customFormat="1" ht="15" customHeight="1">
      <c r="B34" s="382">
        <v>9</v>
      </c>
      <c r="C34" s="387" t="s">
        <v>5</v>
      </c>
      <c r="D34" s="388"/>
      <c r="E34" s="174" t="s">
        <v>381</v>
      </c>
      <c r="F34" s="9">
        <v>1</v>
      </c>
      <c r="G34" s="124">
        <v>3675</v>
      </c>
    </row>
    <row r="35" spans="2:8" s="36" customFormat="1" ht="15" customHeight="1">
      <c r="B35" s="383"/>
      <c r="C35" s="389"/>
      <c r="D35" s="390"/>
      <c r="E35" s="175" t="s">
        <v>382</v>
      </c>
      <c r="F35" s="9">
        <v>2</v>
      </c>
      <c r="G35" s="124">
        <v>2310</v>
      </c>
    </row>
    <row r="36" spans="2:8" s="36" customFormat="1" ht="15" customHeight="1">
      <c r="B36" s="383"/>
      <c r="C36" s="389"/>
      <c r="D36" s="390"/>
      <c r="E36" s="175" t="s">
        <v>383</v>
      </c>
      <c r="F36" s="9">
        <v>3</v>
      </c>
      <c r="G36" s="124">
        <v>1890</v>
      </c>
    </row>
    <row r="37" spans="2:8" s="36" customFormat="1" ht="15" customHeight="1">
      <c r="B37" s="384"/>
      <c r="C37" s="385"/>
      <c r="D37" s="386"/>
      <c r="E37" s="176" t="s">
        <v>384</v>
      </c>
      <c r="F37" s="9">
        <v>4</v>
      </c>
      <c r="G37" s="124">
        <v>1575</v>
      </c>
    </row>
    <row r="38" spans="2:8" s="3" customFormat="1" ht="15" customHeight="1">
      <c r="B38" s="391">
        <v>10</v>
      </c>
      <c r="C38" s="399" t="s">
        <v>271</v>
      </c>
      <c r="D38" s="400"/>
      <c r="E38" s="400"/>
      <c r="F38" s="400"/>
      <c r="G38" s="401"/>
    </row>
    <row r="39" spans="2:8" ht="14.25" customHeight="1">
      <c r="B39" s="392"/>
      <c r="C39" s="402"/>
      <c r="D39" s="403"/>
      <c r="E39" s="403"/>
      <c r="F39" s="403"/>
      <c r="G39" s="404"/>
    </row>
    <row r="40" spans="2:8" ht="9" customHeight="1">
      <c r="B40" s="277"/>
      <c r="C40" s="278"/>
      <c r="D40" s="278"/>
      <c r="E40" s="278"/>
      <c r="F40" s="278"/>
      <c r="G40" s="279"/>
    </row>
    <row r="41" spans="2:8" ht="45" customHeight="1">
      <c r="B41" s="405" t="s">
        <v>385</v>
      </c>
      <c r="C41" s="406"/>
      <c r="D41" s="406"/>
      <c r="E41" s="406"/>
      <c r="F41" s="406"/>
      <c r="G41" s="407"/>
      <c r="H41" s="38"/>
    </row>
    <row r="42" spans="2:8" s="3" customFormat="1" ht="9" customHeight="1">
      <c r="B42" s="280"/>
      <c r="C42" s="25"/>
      <c r="D42" s="22"/>
      <c r="E42" s="22"/>
      <c r="F42" s="22"/>
      <c r="G42" s="281"/>
    </row>
    <row r="43" spans="2:8">
      <c r="B43" s="155" t="s">
        <v>274</v>
      </c>
      <c r="C43" s="58"/>
      <c r="D43" s="58"/>
      <c r="E43" s="58"/>
      <c r="F43" s="56"/>
      <c r="G43" s="282"/>
      <c r="H43" s="32"/>
    </row>
    <row r="44" spans="2:8" ht="9" customHeight="1">
      <c r="B44" s="378"/>
      <c r="C44" s="379"/>
      <c r="D44" s="379"/>
      <c r="E44" s="379"/>
      <c r="F44" s="379"/>
      <c r="G44" s="380"/>
    </row>
    <row r="45" spans="2:8" ht="33" customHeight="1">
      <c r="B45" s="378" t="s">
        <v>386</v>
      </c>
      <c r="C45" s="379"/>
      <c r="D45" s="379"/>
      <c r="E45" s="379"/>
      <c r="F45" s="379"/>
      <c r="G45" s="380"/>
    </row>
    <row r="46" spans="2:8">
      <c r="B46" s="254"/>
      <c r="C46" s="228"/>
      <c r="D46" s="228"/>
      <c r="E46" s="228"/>
      <c r="F46" s="255"/>
      <c r="G46" s="256"/>
    </row>
    <row r="51" spans="3:5">
      <c r="C51" s="381"/>
      <c r="D51" s="381"/>
      <c r="E51" s="177"/>
    </row>
    <row r="99" spans="2:7" s="3" customFormat="1">
      <c r="B99" s="53"/>
      <c r="C99" s="54"/>
      <c r="D99" s="54"/>
      <c r="E99" s="169"/>
      <c r="F99" s="53"/>
      <c r="G99" s="125"/>
    </row>
    <row r="100" spans="2:7" s="3" customFormat="1">
      <c r="B100" s="53"/>
      <c r="C100" s="54"/>
      <c r="D100" s="54"/>
      <c r="E100" s="169"/>
      <c r="F100" s="53"/>
      <c r="G100" s="125"/>
    </row>
  </sheetData>
  <mergeCells count="34">
    <mergeCell ref="B44:G44"/>
    <mergeCell ref="C24:D28"/>
    <mergeCell ref="C29:D33"/>
    <mergeCell ref="C20:D20"/>
    <mergeCell ref="C38:G39"/>
    <mergeCell ref="B41:G41"/>
    <mergeCell ref="B1:G1"/>
    <mergeCell ref="B2:G2"/>
    <mergeCell ref="C16:D16"/>
    <mergeCell ref="C6:D8"/>
    <mergeCell ref="B6:B8"/>
    <mergeCell ref="B9:B11"/>
    <mergeCell ref="C14:D14"/>
    <mergeCell ref="C9:D11"/>
    <mergeCell ref="C12:D12"/>
    <mergeCell ref="C13:D13"/>
    <mergeCell ref="C15:D15"/>
    <mergeCell ref="B3:G4"/>
    <mergeCell ref="C51:D51"/>
    <mergeCell ref="C5:D5"/>
    <mergeCell ref="B12:B14"/>
    <mergeCell ref="B15:B17"/>
    <mergeCell ref="C17:D17"/>
    <mergeCell ref="C34:D37"/>
    <mergeCell ref="B38:B39"/>
    <mergeCell ref="B21:B23"/>
    <mergeCell ref="B34:B37"/>
    <mergeCell ref="C18:D18"/>
    <mergeCell ref="B24:B28"/>
    <mergeCell ref="B29:B33"/>
    <mergeCell ref="B18:B20"/>
    <mergeCell ref="B45:G45"/>
    <mergeCell ref="C19:D19"/>
    <mergeCell ref="C21:D23"/>
  </mergeCells>
  <phoneticPr fontId="0" type="noConversion"/>
  <printOptions horizontalCentered="1" verticalCentered="1"/>
  <pageMargins left="0.74803149606299213" right="0.74803149606299213" top="0.98425196850393704" bottom="0.98425196850393704" header="0" footer="0"/>
  <pageSetup scale="77" fitToHeight="0" orientation="portrait" r:id="rId1"/>
  <headerFooter alignWithMargins="0"/>
</worksheet>
</file>

<file path=xl/worksheets/sheet9.xml><?xml version="1.0" encoding="utf-8"?>
<worksheet xmlns="http://schemas.openxmlformats.org/spreadsheetml/2006/main" xmlns:r="http://schemas.openxmlformats.org/officeDocument/2006/relationships">
  <dimension ref="A1:Q42"/>
  <sheetViews>
    <sheetView view="pageBreakPreview" topLeftCell="A16" zoomScaleSheetLayoutView="100" workbookViewId="0">
      <selection activeCell="D12" sqref="D12:F13"/>
    </sheetView>
  </sheetViews>
  <sheetFormatPr baseColWidth="10" defaultRowHeight="13.5"/>
  <cols>
    <col min="1" max="1" width="8.7109375" style="10" customWidth="1"/>
    <col min="2" max="2" width="11.42578125" style="10"/>
    <col min="3" max="3" width="9.42578125" style="10" customWidth="1"/>
    <col min="4" max="5" width="9.7109375" style="10" customWidth="1"/>
    <col min="6" max="6" width="11.140625" style="10" customWidth="1"/>
    <col min="7" max="7" width="11.42578125" style="10"/>
    <col min="8" max="8" width="14" style="10" customWidth="1"/>
    <col min="9" max="16384" width="11.42578125" style="2"/>
  </cols>
  <sheetData>
    <row r="1" spans="1:8" ht="18" customHeight="1">
      <c r="A1" s="411" t="s">
        <v>202</v>
      </c>
      <c r="B1" s="411"/>
      <c r="C1" s="411"/>
      <c r="D1" s="411"/>
      <c r="E1" s="411"/>
      <c r="F1" s="411"/>
      <c r="G1" s="411"/>
      <c r="H1" s="411"/>
    </row>
    <row r="2" spans="1:8" ht="18" customHeight="1">
      <c r="A2" s="412" t="s">
        <v>396</v>
      </c>
      <c r="B2" s="412"/>
      <c r="C2" s="412"/>
      <c r="D2" s="412"/>
      <c r="E2" s="412"/>
      <c r="F2" s="412"/>
      <c r="G2" s="412"/>
      <c r="H2" s="412"/>
    </row>
    <row r="3" spans="1:8" ht="24" customHeight="1">
      <c r="A3" s="373" t="s">
        <v>234</v>
      </c>
      <c r="B3" s="373"/>
      <c r="C3" s="373"/>
      <c r="D3" s="373"/>
      <c r="E3" s="373"/>
      <c r="F3" s="373"/>
      <c r="G3" s="373"/>
      <c r="H3" s="373"/>
    </row>
    <row r="4" spans="1:8" s="38" customFormat="1" ht="9.75" customHeight="1">
      <c r="A4" s="218"/>
      <c r="B4" s="219"/>
      <c r="C4" s="219"/>
      <c r="D4" s="219"/>
      <c r="E4" s="219"/>
      <c r="F4" s="219"/>
      <c r="G4" s="219"/>
      <c r="H4" s="220"/>
    </row>
    <row r="5" spans="1:8" ht="10.5" customHeight="1">
      <c r="A5" s="152"/>
      <c r="B5" s="222"/>
      <c r="C5" s="222"/>
      <c r="D5" s="222"/>
      <c r="E5" s="222"/>
      <c r="F5" s="222"/>
      <c r="G5" s="222"/>
      <c r="H5" s="223"/>
    </row>
    <row r="6" spans="1:8">
      <c r="A6" s="330" t="s">
        <v>235</v>
      </c>
      <c r="B6" s="331"/>
      <c r="C6" s="331"/>
      <c r="D6" s="331"/>
      <c r="E6" s="331"/>
      <c r="F6" s="331"/>
      <c r="G6" s="331"/>
      <c r="H6" s="332"/>
    </row>
    <row r="7" spans="1:8">
      <c r="A7" s="413" t="s">
        <v>233</v>
      </c>
      <c r="B7" s="414"/>
      <c r="C7" s="414"/>
      <c r="D7" s="414"/>
      <c r="E7" s="414"/>
      <c r="F7" s="414"/>
      <c r="G7" s="414"/>
      <c r="H7" s="415"/>
    </row>
    <row r="8" spans="1:8">
      <c r="A8" s="330" t="s">
        <v>278</v>
      </c>
      <c r="B8" s="331"/>
      <c r="C8" s="331"/>
      <c r="D8" s="331"/>
      <c r="E8" s="331"/>
      <c r="F8" s="331"/>
      <c r="G8" s="331"/>
      <c r="H8" s="332"/>
    </row>
    <row r="9" spans="1:8" ht="10.5" customHeight="1">
      <c r="A9" s="345"/>
      <c r="B9" s="346"/>
      <c r="C9" s="346"/>
      <c r="D9" s="346"/>
      <c r="E9" s="346"/>
      <c r="F9" s="346"/>
      <c r="G9" s="346"/>
      <c r="H9" s="347"/>
    </row>
    <row r="10" spans="1:8" ht="15.75">
      <c r="A10" s="416" t="s">
        <v>184</v>
      </c>
      <c r="B10" s="416"/>
      <c r="C10" s="416"/>
      <c r="D10" s="416" t="s">
        <v>185</v>
      </c>
      <c r="E10" s="416"/>
      <c r="F10" s="416"/>
      <c r="G10" s="416" t="s">
        <v>73</v>
      </c>
      <c r="H10" s="416"/>
    </row>
    <row r="11" spans="1:8">
      <c r="A11" s="417">
        <v>500.01</v>
      </c>
      <c r="B11" s="418"/>
      <c r="C11" s="418"/>
      <c r="D11" s="417">
        <v>1000</v>
      </c>
      <c r="E11" s="418"/>
      <c r="F11" s="418"/>
      <c r="G11" s="418">
        <v>0.9</v>
      </c>
      <c r="H11" s="418"/>
    </row>
    <row r="12" spans="1:8">
      <c r="A12" s="417">
        <v>1000.01</v>
      </c>
      <c r="B12" s="418"/>
      <c r="C12" s="418"/>
      <c r="D12" s="417">
        <v>1500</v>
      </c>
      <c r="E12" s="418"/>
      <c r="F12" s="418"/>
      <c r="G12" s="418">
        <v>0.8</v>
      </c>
      <c r="H12" s="418"/>
    </row>
    <row r="13" spans="1:8">
      <c r="A13" s="419">
        <v>1500.01</v>
      </c>
      <c r="B13" s="419"/>
      <c r="C13" s="419"/>
      <c r="D13" s="417">
        <v>2000</v>
      </c>
      <c r="E13" s="418"/>
      <c r="F13" s="418"/>
      <c r="G13" s="418">
        <v>0.7</v>
      </c>
      <c r="H13" s="418"/>
    </row>
    <row r="14" spans="1:8">
      <c r="A14" s="419">
        <v>2000.01</v>
      </c>
      <c r="B14" s="419"/>
      <c r="C14" s="419"/>
      <c r="D14" s="417">
        <v>5000</v>
      </c>
      <c r="E14" s="418"/>
      <c r="F14" s="418"/>
      <c r="G14" s="418">
        <v>0.6</v>
      </c>
      <c r="H14" s="418"/>
    </row>
    <row r="15" spans="1:8">
      <c r="A15" s="419">
        <v>5000.01</v>
      </c>
      <c r="B15" s="419"/>
      <c r="C15" s="419"/>
      <c r="D15" s="419" t="s">
        <v>236</v>
      </c>
      <c r="E15" s="419"/>
      <c r="F15" s="419"/>
      <c r="G15" s="418">
        <v>0.5</v>
      </c>
      <c r="H15" s="418"/>
    </row>
    <row r="16" spans="1:8" ht="9.75" customHeight="1">
      <c r="A16" s="153"/>
      <c r="B16" s="64"/>
      <c r="C16" s="64"/>
      <c r="D16" s="64"/>
      <c r="E16" s="64"/>
      <c r="F16" s="64"/>
      <c r="G16" s="231"/>
      <c r="H16" s="154"/>
    </row>
    <row r="17" spans="1:17">
      <c r="A17" s="312" t="s">
        <v>238</v>
      </c>
      <c r="B17" s="313"/>
      <c r="C17" s="313"/>
      <c r="D17" s="313"/>
      <c r="E17" s="313"/>
      <c r="F17" s="313"/>
      <c r="G17" s="313"/>
      <c r="H17" s="314"/>
    </row>
    <row r="18" spans="1:17">
      <c r="A18" s="155" t="s">
        <v>237</v>
      </c>
      <c r="B18" s="56"/>
      <c r="C18" s="56"/>
      <c r="D18" s="56"/>
      <c r="E18" s="56"/>
      <c r="F18" s="56"/>
      <c r="G18" s="56"/>
      <c r="H18" s="76"/>
    </row>
    <row r="19" spans="1:17">
      <c r="A19" s="420" t="s">
        <v>166</v>
      </c>
      <c r="B19" s="421"/>
      <c r="C19" s="421"/>
      <c r="D19" s="421"/>
      <c r="E19" s="421"/>
      <c r="F19" s="421"/>
      <c r="G19" s="421"/>
      <c r="H19" s="422"/>
      <c r="J19" s="25"/>
      <c r="K19" s="25"/>
      <c r="L19" s="25"/>
      <c r="M19" s="25"/>
      <c r="N19" s="25"/>
      <c r="O19" s="25"/>
      <c r="P19" s="25"/>
      <c r="Q19" s="25"/>
    </row>
    <row r="20" spans="1:17" ht="9.75" customHeight="1">
      <c r="A20" s="224"/>
      <c r="B20" s="225"/>
      <c r="C20" s="225"/>
      <c r="D20" s="225"/>
      <c r="E20" s="225"/>
      <c r="F20" s="225"/>
      <c r="G20" s="225"/>
      <c r="H20" s="226"/>
    </row>
    <row r="21" spans="1:17" ht="15.75">
      <c r="A21" s="416" t="s">
        <v>184</v>
      </c>
      <c r="B21" s="416"/>
      <c r="C21" s="416"/>
      <c r="D21" s="416" t="s">
        <v>185</v>
      </c>
      <c r="E21" s="416"/>
      <c r="F21" s="416"/>
      <c r="G21" s="416" t="s">
        <v>73</v>
      </c>
      <c r="H21" s="416"/>
    </row>
    <row r="22" spans="1:17">
      <c r="A22" s="417">
        <v>500.01</v>
      </c>
      <c r="B22" s="418"/>
      <c r="C22" s="418"/>
      <c r="D22" s="417">
        <v>1000</v>
      </c>
      <c r="E22" s="418"/>
      <c r="F22" s="418"/>
      <c r="G22" s="418">
        <v>0.8</v>
      </c>
      <c r="H22" s="418"/>
    </row>
    <row r="23" spans="1:17">
      <c r="A23" s="417">
        <v>1000.01</v>
      </c>
      <c r="B23" s="418"/>
      <c r="C23" s="418"/>
      <c r="D23" s="417">
        <v>1500</v>
      </c>
      <c r="E23" s="418"/>
      <c r="F23" s="418"/>
      <c r="G23" s="418">
        <v>0.7</v>
      </c>
      <c r="H23" s="418"/>
    </row>
    <row r="24" spans="1:17">
      <c r="A24" s="419">
        <v>1500.01</v>
      </c>
      <c r="B24" s="419"/>
      <c r="C24" s="419"/>
      <c r="D24" s="417">
        <v>2000</v>
      </c>
      <c r="E24" s="418"/>
      <c r="F24" s="418"/>
      <c r="G24" s="418">
        <v>0.6</v>
      </c>
      <c r="H24" s="418"/>
    </row>
    <row r="25" spans="1:17">
      <c r="A25" s="419">
        <v>2000.01</v>
      </c>
      <c r="B25" s="419"/>
      <c r="C25" s="419"/>
      <c r="D25" s="417">
        <v>5000</v>
      </c>
      <c r="E25" s="418"/>
      <c r="F25" s="418"/>
      <c r="G25" s="418">
        <v>0.5</v>
      </c>
      <c r="H25" s="418"/>
    </row>
    <row r="26" spans="1:17">
      <c r="A26" s="419">
        <v>5000.01</v>
      </c>
      <c r="B26" s="419"/>
      <c r="C26" s="419"/>
      <c r="D26" s="419" t="s">
        <v>236</v>
      </c>
      <c r="E26" s="419"/>
      <c r="F26" s="419"/>
      <c r="G26" s="418">
        <v>0.4</v>
      </c>
      <c r="H26" s="418"/>
    </row>
    <row r="27" spans="1:17" ht="9.75" customHeight="1">
      <c r="A27" s="224"/>
      <c r="B27" s="225"/>
      <c r="C27" s="225"/>
      <c r="D27" s="225"/>
      <c r="E27" s="225"/>
      <c r="F27" s="225"/>
      <c r="G27" s="225"/>
      <c r="H27" s="226"/>
    </row>
    <row r="28" spans="1:17">
      <c r="A28" s="312" t="s">
        <v>239</v>
      </c>
      <c r="B28" s="313"/>
      <c r="C28" s="313"/>
      <c r="D28" s="313"/>
      <c r="E28" s="313"/>
      <c r="F28" s="313"/>
      <c r="G28" s="313"/>
      <c r="H28" s="314"/>
    </row>
    <row r="29" spans="1:17">
      <c r="A29" s="420" t="s">
        <v>275</v>
      </c>
      <c r="B29" s="421"/>
      <c r="C29" s="421"/>
      <c r="D29" s="421"/>
      <c r="E29" s="421"/>
      <c r="F29" s="421"/>
      <c r="G29" s="421"/>
      <c r="H29" s="422"/>
    </row>
    <row r="30" spans="1:17" ht="9.75" customHeight="1">
      <c r="A30" s="227"/>
      <c r="B30" s="228"/>
      <c r="C30" s="228"/>
      <c r="D30" s="228"/>
      <c r="E30" s="228"/>
      <c r="F30" s="228"/>
      <c r="G30" s="228"/>
      <c r="H30" s="229"/>
    </row>
    <row r="31" spans="1:17" ht="15.75">
      <c r="A31" s="416" t="s">
        <v>276</v>
      </c>
      <c r="B31" s="416"/>
      <c r="C31" s="416"/>
      <c r="D31" s="416" t="s">
        <v>277</v>
      </c>
      <c r="E31" s="416"/>
      <c r="F31" s="416"/>
      <c r="G31" s="416" t="s">
        <v>73</v>
      </c>
      <c r="H31" s="416"/>
    </row>
    <row r="32" spans="1:17">
      <c r="A32" s="417">
        <v>2000.01</v>
      </c>
      <c r="B32" s="418"/>
      <c r="C32" s="418"/>
      <c r="D32" s="417">
        <v>4000</v>
      </c>
      <c r="E32" s="418"/>
      <c r="F32" s="418"/>
      <c r="G32" s="418">
        <v>0.9</v>
      </c>
      <c r="H32" s="418"/>
    </row>
    <row r="33" spans="1:8">
      <c r="A33" s="419">
        <v>4000.01</v>
      </c>
      <c r="B33" s="419"/>
      <c r="C33" s="419"/>
      <c r="D33" s="417">
        <v>6000</v>
      </c>
      <c r="E33" s="418"/>
      <c r="F33" s="418"/>
      <c r="G33" s="418">
        <v>0.8</v>
      </c>
      <c r="H33" s="418"/>
    </row>
    <row r="34" spans="1:8">
      <c r="A34" s="419">
        <v>6000.01</v>
      </c>
      <c r="B34" s="419"/>
      <c r="C34" s="419"/>
      <c r="D34" s="417">
        <v>8000</v>
      </c>
      <c r="E34" s="418"/>
      <c r="F34" s="418"/>
      <c r="G34" s="418">
        <v>0.7</v>
      </c>
      <c r="H34" s="418"/>
    </row>
    <row r="35" spans="1:8">
      <c r="A35" s="419">
        <v>8000.01</v>
      </c>
      <c r="B35" s="419"/>
      <c r="C35" s="419"/>
      <c r="D35" s="419">
        <v>10000</v>
      </c>
      <c r="E35" s="419"/>
      <c r="F35" s="419"/>
      <c r="G35" s="418">
        <v>0.6</v>
      </c>
      <c r="H35" s="418"/>
    </row>
    <row r="36" spans="1:8">
      <c r="A36" s="419">
        <v>10000.01</v>
      </c>
      <c r="B36" s="419"/>
      <c r="C36" s="419"/>
      <c r="D36" s="419" t="s">
        <v>236</v>
      </c>
      <c r="E36" s="419"/>
      <c r="F36" s="419"/>
      <c r="G36" s="418">
        <v>0.5</v>
      </c>
      <c r="H36" s="418"/>
    </row>
    <row r="37" spans="1:8">
      <c r="A37" s="224"/>
      <c r="B37" s="225"/>
      <c r="C37" s="225"/>
      <c r="D37" s="225"/>
      <c r="E37" s="225"/>
      <c r="F37" s="225"/>
      <c r="G37" s="225"/>
      <c r="H37" s="226"/>
    </row>
    <row r="38" spans="1:8" s="38" customFormat="1" ht="27" customHeight="1">
      <c r="A38" s="423" t="s">
        <v>387</v>
      </c>
      <c r="B38" s="424"/>
      <c r="C38" s="424"/>
      <c r="D38" s="424"/>
      <c r="E38" s="424"/>
      <c r="F38" s="424"/>
      <c r="G38" s="424"/>
      <c r="H38" s="425"/>
    </row>
    <row r="39" spans="1:8" s="38" customFormat="1" ht="15.75">
      <c r="A39" s="416" t="s">
        <v>276</v>
      </c>
      <c r="B39" s="416"/>
      <c r="C39" s="416"/>
      <c r="D39" s="416" t="s">
        <v>277</v>
      </c>
      <c r="E39" s="416"/>
      <c r="F39" s="416"/>
      <c r="G39" s="416" t="s">
        <v>231</v>
      </c>
      <c r="H39" s="416"/>
    </row>
    <row r="40" spans="1:8" s="38" customFormat="1">
      <c r="A40" s="417">
        <v>0.01</v>
      </c>
      <c r="B40" s="418"/>
      <c r="C40" s="418"/>
      <c r="D40" s="417">
        <v>10000</v>
      </c>
      <c r="E40" s="418"/>
      <c r="F40" s="418"/>
      <c r="G40" s="426">
        <v>52.5</v>
      </c>
      <c r="H40" s="426"/>
    </row>
    <row r="41" spans="1:8" ht="30.75" customHeight="1">
      <c r="A41" s="408" t="s">
        <v>279</v>
      </c>
      <c r="B41" s="409"/>
      <c r="C41" s="409"/>
      <c r="D41" s="409"/>
      <c r="E41" s="409"/>
      <c r="F41" s="409"/>
      <c r="G41" s="409"/>
      <c r="H41" s="410"/>
    </row>
    <row r="42" spans="1:8" ht="9" customHeight="1">
      <c r="A42" s="227"/>
      <c r="B42" s="228"/>
      <c r="C42" s="228"/>
      <c r="D42" s="228"/>
      <c r="E42" s="228"/>
      <c r="F42" s="228"/>
      <c r="G42" s="228"/>
      <c r="H42" s="229"/>
    </row>
  </sheetData>
  <mergeCells count="73">
    <mergeCell ref="A38:H38"/>
    <mergeCell ref="A40:C40"/>
    <mergeCell ref="D40:F40"/>
    <mergeCell ref="G40:H40"/>
    <mergeCell ref="A39:C39"/>
    <mergeCell ref="D39:F39"/>
    <mergeCell ref="G39:H39"/>
    <mergeCell ref="A36:C36"/>
    <mergeCell ref="D36:F36"/>
    <mergeCell ref="G36:H36"/>
    <mergeCell ref="A34:C34"/>
    <mergeCell ref="D34:F34"/>
    <mergeCell ref="G34:H34"/>
    <mergeCell ref="A35:C35"/>
    <mergeCell ref="D35:F35"/>
    <mergeCell ref="G35:H35"/>
    <mergeCell ref="A32:C32"/>
    <mergeCell ref="D32:F32"/>
    <mergeCell ref="G32:H32"/>
    <mergeCell ref="A33:C33"/>
    <mergeCell ref="D33:F33"/>
    <mergeCell ref="G33:H33"/>
    <mergeCell ref="A29:H29"/>
    <mergeCell ref="A31:C31"/>
    <mergeCell ref="D31:F31"/>
    <mergeCell ref="G31:H31"/>
    <mergeCell ref="A26:C26"/>
    <mergeCell ref="D26:F26"/>
    <mergeCell ref="G26:H26"/>
    <mergeCell ref="A28:H28"/>
    <mergeCell ref="A24:C24"/>
    <mergeCell ref="D24:F24"/>
    <mergeCell ref="G24:H24"/>
    <mergeCell ref="A25:C25"/>
    <mergeCell ref="D25:F25"/>
    <mergeCell ref="G25:H25"/>
    <mergeCell ref="A22:C22"/>
    <mergeCell ref="D22:F22"/>
    <mergeCell ref="G22:H22"/>
    <mergeCell ref="A23:C23"/>
    <mergeCell ref="D23:F23"/>
    <mergeCell ref="G23:H23"/>
    <mergeCell ref="A19:H19"/>
    <mergeCell ref="A21:C21"/>
    <mergeCell ref="D21:F21"/>
    <mergeCell ref="G21:H21"/>
    <mergeCell ref="A15:C15"/>
    <mergeCell ref="D15:F15"/>
    <mergeCell ref="G15:H15"/>
    <mergeCell ref="A17:H17"/>
    <mergeCell ref="G12:H12"/>
    <mergeCell ref="A13:C13"/>
    <mergeCell ref="D13:F13"/>
    <mergeCell ref="G13:H13"/>
    <mergeCell ref="A14:C14"/>
    <mergeCell ref="D14:F14"/>
    <mergeCell ref="G14:H14"/>
    <mergeCell ref="A41:H41"/>
    <mergeCell ref="A1:H1"/>
    <mergeCell ref="A2:H2"/>
    <mergeCell ref="A3:H3"/>
    <mergeCell ref="A6:H6"/>
    <mergeCell ref="A8:H8"/>
    <mergeCell ref="A7:H7"/>
    <mergeCell ref="A9:H9"/>
    <mergeCell ref="A10:C10"/>
    <mergeCell ref="D10:F10"/>
    <mergeCell ref="G10:H10"/>
    <mergeCell ref="A11:C11"/>
    <mergeCell ref="D11:F11"/>
    <mergeCell ref="G11:H11"/>
    <mergeCell ref="A12:C12"/>
    <mergeCell ref="D12:F12"/>
  </mergeCells>
  <phoneticPr fontId="2" type="noConversion"/>
  <pageMargins left="0.75" right="0.75" top="1" bottom="1" header="0" footer="0"/>
  <pageSetup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12</vt:i4>
      </vt:variant>
    </vt:vector>
  </HeadingPairs>
  <TitlesOfParts>
    <vt:vector size="23" baseType="lpstr">
      <vt:lpstr>CAMARGO SUELO URBANO</vt:lpstr>
      <vt:lpstr>ZONAS HOMOGÉNEAS </vt:lpstr>
      <vt:lpstr>CAMARGO CONSTRUCCIONES</vt:lpstr>
      <vt:lpstr>INST. ESPECIALES</vt:lpstr>
      <vt:lpstr>PLANTAS DE BENEFICIO</vt:lpstr>
      <vt:lpstr>ACTIVIDADES MINERAS</vt:lpstr>
      <vt:lpstr>PANELES SOLARES</vt:lpstr>
      <vt:lpstr>CAMARGO RÚSTICO</vt:lpstr>
      <vt:lpstr>DEMERITO SUPERFICIE</vt:lpstr>
      <vt:lpstr>TABLA DE ROSS</vt:lpstr>
      <vt:lpstr>ESTADO DE CONSERVACION</vt:lpstr>
      <vt:lpstr>'ACTIVIDADES MINERAS'!Área_de_impresión</vt:lpstr>
      <vt:lpstr>'CAMARGO CONSTRUCCIONES'!Área_de_impresión</vt:lpstr>
      <vt:lpstr>'CAMARGO RÚSTICO'!Área_de_impresión</vt:lpstr>
      <vt:lpstr>'CAMARGO SUELO URBANO'!Área_de_impresión</vt:lpstr>
      <vt:lpstr>'DEMERITO SUPERFICIE'!Área_de_impresión</vt:lpstr>
      <vt:lpstr>'INST. ESPECIALES'!Área_de_impresión</vt:lpstr>
      <vt:lpstr>'PANELES SOLARES'!Área_de_impresión</vt:lpstr>
      <vt:lpstr>'PLANTAS DE BENEFICIO'!Área_de_impresión</vt:lpstr>
      <vt:lpstr>'TABLA DE ROSS'!Área_de_impresión</vt:lpstr>
      <vt:lpstr>'ZONAS HOMOGÉNEAS '!Área_de_impresión</vt:lpstr>
      <vt:lpstr>'CAMARGO SUELO URBANO'!Títulos_a_imprimir</vt:lpstr>
      <vt:lpstr>'TABLA DE ROSS'!Títulos_a_imprimir</vt:lpstr>
    </vt:vector>
  </TitlesOfParts>
  <Company>MUNICIPIO DE JUAREZ</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cpena</dc:creator>
  <cp:lastModifiedBy>flgonzalez</cp:lastModifiedBy>
  <cp:lastPrinted>2021-11-30T21:27:35Z</cp:lastPrinted>
  <dcterms:created xsi:type="dcterms:W3CDTF">2005-02-07T21:43:14Z</dcterms:created>
  <dcterms:modified xsi:type="dcterms:W3CDTF">2021-11-30T21:34:04Z</dcterms:modified>
</cp:coreProperties>
</file>