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4" activeTab="8"/>
  </bookViews>
  <sheets>
    <sheet name="VALORES PARA SUELO URBANO" sheetId="7" r:id="rId1"/>
    <sheet name="VALORES DE CORREDOR COMERCIAL" sheetId="4" r:id="rId2"/>
    <sheet name="VALORES DE CONSTRUCCION URBANA" sheetId="1" r:id="rId3"/>
    <sheet name="FACTOR DE DEMERITO PARA TERRENO" sheetId="8" r:id="rId4"/>
    <sheet name="VALORES PARA SUELO SUBURBANO" sheetId="3" r:id="rId5"/>
    <sheet name="RÚSTICO " sheetId="10" r:id="rId6"/>
    <sheet name="MINERAS" sheetId="11" r:id="rId7"/>
    <sheet name="ROSS" sheetId="9" r:id="rId8"/>
    <sheet name="CONSERVACIÓN" sheetId="12" r:id="rId9"/>
  </sheets>
  <definedNames>
    <definedName name="_xlnm.Print_Area" localSheetId="2">'VALORES DE CONSTRUCCION URBANA'!$A$1:$H$134</definedName>
    <definedName name="_xlnm.Print_Area" localSheetId="1">'VALORES DE CORREDOR COMERCIAL'!$A$1:$E$144</definedName>
    <definedName name="_xlnm.Print_Area" localSheetId="4">'VALORES PARA SUELO SUBURBANO'!$A$1:$E$38</definedName>
    <definedName name="_xlnm.Print_Area" localSheetId="0">'VALORES PARA SUELO URBANO'!$A$1:$E$74</definedName>
    <definedName name="_xlnm.Print_Titles" localSheetId="2">'VALORES DE CONSTRUCCION URBANA'!$1:$8</definedName>
    <definedName name="_xlnm.Print_Titles" localSheetId="1">'VALORES DE CORREDOR COMERCIAL'!$1:$5</definedName>
    <definedName name="_xlnm.Print_Titles" localSheetId="0">'VALORES PARA SUELO URBANO'!$1:$4</definedName>
  </definedNames>
  <calcPr calcId="124519"/>
</workbook>
</file>

<file path=xl/calcChain.xml><?xml version="1.0" encoding="utf-8"?>
<calcChain xmlns="http://schemas.openxmlformats.org/spreadsheetml/2006/main">
  <c r="J56" i="12"/>
  <c r="I56"/>
  <c r="H56"/>
  <c r="F56"/>
  <c r="E56"/>
  <c r="D56"/>
  <c r="C56"/>
  <c r="B56"/>
  <c r="J55"/>
  <c r="I55"/>
  <c r="H55"/>
  <c r="F55"/>
  <c r="E55"/>
  <c r="D55"/>
  <c r="C55"/>
  <c r="B55"/>
  <c r="J54"/>
  <c r="I54"/>
  <c r="H54"/>
  <c r="F54"/>
  <c r="E54"/>
  <c r="D54"/>
  <c r="C54"/>
  <c r="B54"/>
  <c r="J53"/>
  <c r="I53"/>
  <c r="H53"/>
  <c r="F53"/>
  <c r="E53"/>
  <c r="D53"/>
  <c r="C53"/>
  <c r="B53"/>
  <c r="J52"/>
  <c r="I52"/>
  <c r="H52"/>
  <c r="F52"/>
  <c r="E52"/>
  <c r="D52"/>
  <c r="C52"/>
  <c r="B52"/>
  <c r="J51"/>
  <c r="I51"/>
  <c r="H51"/>
  <c r="F51"/>
  <c r="E51"/>
  <c r="D51"/>
  <c r="C51"/>
  <c r="B51"/>
  <c r="J50"/>
  <c r="I50"/>
  <c r="H50"/>
  <c r="F50"/>
  <c r="E50"/>
  <c r="D50"/>
  <c r="C50"/>
  <c r="B50"/>
  <c r="J49"/>
  <c r="I49"/>
  <c r="H49"/>
  <c r="F49"/>
  <c r="E49"/>
  <c r="D49"/>
  <c r="C49"/>
  <c r="B49"/>
  <c r="J48"/>
  <c r="I48"/>
  <c r="H48"/>
  <c r="F48"/>
  <c r="E48"/>
  <c r="D48"/>
  <c r="C48"/>
  <c r="B48"/>
  <c r="J47"/>
  <c r="I47"/>
  <c r="H47"/>
  <c r="F47"/>
  <c r="E47"/>
  <c r="D47"/>
  <c r="C47"/>
  <c r="B47"/>
  <c r="J46"/>
  <c r="I46"/>
  <c r="H46"/>
  <c r="F46"/>
  <c r="E46"/>
  <c r="D46"/>
  <c r="C46"/>
  <c r="B46"/>
  <c r="J45"/>
  <c r="I45"/>
  <c r="H45"/>
  <c r="F45"/>
  <c r="E45"/>
  <c r="D45"/>
  <c r="C45"/>
  <c r="B45"/>
  <c r="J44"/>
  <c r="I44"/>
  <c r="H44"/>
  <c r="F44"/>
  <c r="E44"/>
  <c r="D44"/>
  <c r="C44"/>
  <c r="B44"/>
  <c r="J43"/>
  <c r="I43"/>
  <c r="H43"/>
  <c r="F43"/>
  <c r="E43"/>
  <c r="D43"/>
  <c r="C43"/>
  <c r="B43"/>
  <c r="J42"/>
  <c r="I42"/>
  <c r="H42"/>
  <c r="F42"/>
  <c r="E42"/>
  <c r="D42"/>
  <c r="C42"/>
  <c r="B42"/>
  <c r="J41"/>
  <c r="I41"/>
  <c r="H41"/>
  <c r="F41"/>
  <c r="E41"/>
  <c r="D41"/>
  <c r="C41"/>
  <c r="B41"/>
  <c r="J40"/>
  <c r="I40"/>
  <c r="H40"/>
  <c r="F40"/>
  <c r="E40"/>
  <c r="D40"/>
  <c r="C40"/>
  <c r="B40"/>
  <c r="J39"/>
  <c r="I39"/>
  <c r="H39"/>
  <c r="F39"/>
  <c r="E39"/>
  <c r="D39"/>
  <c r="C39"/>
  <c r="B39"/>
  <c r="J38"/>
  <c r="I38"/>
  <c r="H38"/>
  <c r="F38"/>
  <c r="E38"/>
  <c r="D38"/>
  <c r="C38"/>
  <c r="B38"/>
  <c r="J37"/>
  <c r="I37"/>
  <c r="H37"/>
  <c r="F37"/>
  <c r="E37"/>
  <c r="D37"/>
  <c r="C37"/>
  <c r="B37"/>
  <c r="J36"/>
  <c r="I36"/>
  <c r="H36"/>
  <c r="F36"/>
  <c r="E36"/>
  <c r="D36"/>
  <c r="C36"/>
  <c r="B36"/>
  <c r="J35"/>
  <c r="I35"/>
  <c r="H35"/>
  <c r="F35"/>
  <c r="E35"/>
  <c r="D35"/>
  <c r="C35"/>
  <c r="B35"/>
  <c r="J34"/>
  <c r="I34"/>
  <c r="H34"/>
  <c r="F34"/>
  <c r="E34"/>
  <c r="D34"/>
  <c r="C34"/>
  <c r="B34"/>
  <c r="J33"/>
  <c r="I33"/>
  <c r="H33"/>
  <c r="F33"/>
  <c r="E33"/>
  <c r="D33"/>
  <c r="C33"/>
  <c r="B33"/>
  <c r="J32"/>
  <c r="I32"/>
  <c r="H32"/>
  <c r="F32"/>
  <c r="E32"/>
  <c r="D32"/>
  <c r="C32"/>
  <c r="B32"/>
  <c r="J31"/>
  <c r="I31"/>
  <c r="H31"/>
  <c r="F31"/>
  <c r="E31"/>
  <c r="D31"/>
  <c r="C31"/>
  <c r="B31"/>
  <c r="J30"/>
  <c r="I30"/>
  <c r="H30"/>
  <c r="F30"/>
  <c r="E30"/>
  <c r="D30"/>
  <c r="C30"/>
  <c r="B30"/>
  <c r="J29"/>
  <c r="I29"/>
  <c r="H29"/>
  <c r="F29"/>
  <c r="E29"/>
  <c r="D29"/>
  <c r="C29"/>
  <c r="B29"/>
  <c r="J28"/>
  <c r="I28"/>
  <c r="H28"/>
  <c r="F28"/>
  <c r="E28"/>
  <c r="D28"/>
  <c r="C28"/>
  <c r="B28"/>
  <c r="J27"/>
  <c r="I27"/>
  <c r="H27"/>
  <c r="F27"/>
  <c r="E27"/>
  <c r="D27"/>
  <c r="C27"/>
  <c r="B27"/>
  <c r="J26"/>
  <c r="I26"/>
  <c r="H26"/>
  <c r="F26"/>
  <c r="E26"/>
  <c r="D26"/>
  <c r="C26"/>
  <c r="B26"/>
  <c r="J25"/>
  <c r="I25"/>
  <c r="H25"/>
  <c r="F25"/>
  <c r="E25"/>
  <c r="D25"/>
  <c r="C25"/>
  <c r="B25"/>
  <c r="J24"/>
  <c r="I24"/>
  <c r="H24"/>
  <c r="F24"/>
  <c r="E24"/>
  <c r="D24"/>
  <c r="C24"/>
  <c r="B24"/>
  <c r="J23"/>
  <c r="I23"/>
  <c r="H23"/>
  <c r="F23"/>
  <c r="E23"/>
  <c r="D23"/>
  <c r="C23"/>
  <c r="B23"/>
  <c r="J22"/>
  <c r="I22"/>
  <c r="H22"/>
  <c r="F22"/>
  <c r="E22"/>
  <c r="D22"/>
  <c r="C22"/>
  <c r="B22"/>
  <c r="J21"/>
  <c r="I21"/>
  <c r="H21"/>
  <c r="F21"/>
  <c r="E21"/>
  <c r="D21"/>
  <c r="C21"/>
  <c r="B21"/>
  <c r="J20"/>
  <c r="I20"/>
  <c r="H20"/>
  <c r="F20"/>
  <c r="E20"/>
  <c r="D20"/>
  <c r="C20"/>
  <c r="B20"/>
  <c r="J19"/>
  <c r="I19"/>
  <c r="H19"/>
  <c r="F19"/>
  <c r="E19"/>
  <c r="D19"/>
  <c r="C19"/>
  <c r="B19"/>
  <c r="J18"/>
  <c r="I18"/>
  <c r="H18"/>
  <c r="F18"/>
  <c r="E18"/>
  <c r="D18"/>
  <c r="C18"/>
  <c r="B18"/>
  <c r="J17"/>
  <c r="I17"/>
  <c r="H17"/>
  <c r="F17"/>
  <c r="E17"/>
  <c r="D17"/>
  <c r="C17"/>
  <c r="B17"/>
  <c r="J16"/>
  <c r="I16"/>
  <c r="H16"/>
  <c r="F16"/>
  <c r="E16"/>
  <c r="D16"/>
  <c r="C16"/>
  <c r="B16"/>
  <c r="J15"/>
  <c r="I15"/>
  <c r="H15"/>
  <c r="F15"/>
  <c r="E15"/>
  <c r="D15"/>
  <c r="C15"/>
  <c r="B15"/>
  <c r="J14"/>
  <c r="I14"/>
  <c r="H14"/>
  <c r="F14"/>
  <c r="E14"/>
  <c r="D14"/>
  <c r="C14"/>
  <c r="B14"/>
  <c r="J13"/>
  <c r="I13"/>
  <c r="H13"/>
  <c r="F13"/>
  <c r="E13"/>
  <c r="D13"/>
  <c r="C13"/>
  <c r="B13"/>
  <c r="J12"/>
  <c r="I12"/>
  <c r="H12"/>
  <c r="F12"/>
  <c r="E12"/>
  <c r="D12"/>
  <c r="C12"/>
  <c r="B12"/>
  <c r="J11"/>
  <c r="I11"/>
  <c r="H11"/>
  <c r="F11"/>
  <c r="E11"/>
  <c r="D11"/>
  <c r="C11"/>
  <c r="B11"/>
  <c r="J10"/>
  <c r="I10"/>
  <c r="H10"/>
  <c r="F10"/>
  <c r="E10"/>
  <c r="D10"/>
  <c r="C10"/>
  <c r="B10"/>
  <c r="J9"/>
  <c r="I9"/>
  <c r="H9"/>
  <c r="F9"/>
  <c r="E9"/>
  <c r="D9"/>
  <c r="C9"/>
  <c r="B9"/>
  <c r="J8"/>
  <c r="I8"/>
  <c r="H8"/>
  <c r="F8"/>
  <c r="E8"/>
  <c r="D8"/>
  <c r="C8"/>
  <c r="B8"/>
  <c r="J7"/>
  <c r="I7"/>
  <c r="H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<sst xmlns="http://schemas.openxmlformats.org/spreadsheetml/2006/main" count="1194" uniqueCount="406">
  <si>
    <t>Clase</t>
  </si>
  <si>
    <t>Clave de Valuación</t>
  </si>
  <si>
    <t>Nivel</t>
  </si>
  <si>
    <t>COLONIA</t>
  </si>
  <si>
    <t xml:space="preserve">VALOR UNITARIO ($/M2) </t>
  </si>
  <si>
    <t>ZONA 1</t>
  </si>
  <si>
    <t>ZONA 2</t>
  </si>
  <si>
    <t>ZONA 3</t>
  </si>
  <si>
    <t>ZONA 4</t>
  </si>
  <si>
    <t>ZONA 5</t>
  </si>
  <si>
    <t>ZONA 6</t>
  </si>
  <si>
    <t>ZONA 13</t>
  </si>
  <si>
    <t>ZONA 14</t>
  </si>
  <si>
    <t>ZONA 15</t>
  </si>
  <si>
    <t>ZONA 16</t>
  </si>
  <si>
    <t>ZONA 17</t>
  </si>
  <si>
    <t>ZONA 18</t>
  </si>
  <si>
    <t>ZONA 19</t>
  </si>
  <si>
    <t>DE</t>
  </si>
  <si>
    <t>A</t>
  </si>
  <si>
    <t>Constante</t>
  </si>
  <si>
    <t xml:space="preserve">HABITACIONAL </t>
  </si>
  <si>
    <t>"A"</t>
  </si>
  <si>
    <t>"B"</t>
  </si>
  <si>
    <t>"C"</t>
  </si>
  <si>
    <t>MEDIANO</t>
  </si>
  <si>
    <t>BUENO</t>
  </si>
  <si>
    <t xml:space="preserve">LUJO </t>
  </si>
  <si>
    <t>LIGERO</t>
  </si>
  <si>
    <t>INDUSTRIAL</t>
  </si>
  <si>
    <t xml:space="preserve">COMERCIAL </t>
  </si>
  <si>
    <t>VALOR ($/m2)</t>
  </si>
  <si>
    <t>SECTOR</t>
  </si>
  <si>
    <t>MANZANAS</t>
  </si>
  <si>
    <t>ZONA HOMOGÉNEA</t>
  </si>
  <si>
    <t>*SECTOR CATASTRAL</t>
  </si>
  <si>
    <t xml:space="preserve"> </t>
  </si>
  <si>
    <t xml:space="preserve">VALORES UNITARIOS DE MERCADO </t>
  </si>
  <si>
    <t xml:space="preserve">HOSPITAL T. MEDIANO (100 A 150 CAMAS) </t>
  </si>
  <si>
    <t xml:space="preserve">HOSPITAL T. BUENO (100 A 150 CAMAS) </t>
  </si>
  <si>
    <t>"D"</t>
  </si>
  <si>
    <t>"E"</t>
  </si>
  <si>
    <t>MEDIO</t>
  </si>
  <si>
    <t>MEDIO COCHERA</t>
  </si>
  <si>
    <t>BUENO COCHERA</t>
  </si>
  <si>
    <t>LUJO COCHERA</t>
  </si>
  <si>
    <t>EDIFICIOS</t>
  </si>
  <si>
    <t>HASTA 6 NIVELES</t>
  </si>
  <si>
    <t xml:space="preserve">CINE / TEATRO </t>
  </si>
  <si>
    <t>CINE / TEATRO</t>
  </si>
  <si>
    <t xml:space="preserve">ESCUELA / GIMNASIO </t>
  </si>
  <si>
    <t>ESCUELA / GIMNASIO</t>
  </si>
  <si>
    <t>HOTEL</t>
  </si>
  <si>
    <t>ALBERCA</t>
  </si>
  <si>
    <t>BARANDAL</t>
  </si>
  <si>
    <t>COCINA INTEGRAL</t>
  </si>
  <si>
    <t>ELEVADOR (PIEZA )</t>
  </si>
  <si>
    <t>ENCEMENTADOS  (PATIOS, PASILLOS, ETC)</t>
  </si>
  <si>
    <t>RAMPAS</t>
  </si>
  <si>
    <t>SISTEMA CONTRA INCENDIO (UNIDAD)</t>
  </si>
  <si>
    <t>TANQUE ESTACIONARIO (PIEZA)</t>
  </si>
  <si>
    <t xml:space="preserve">PILAS </t>
  </si>
  <si>
    <t>VALOR EN PESOS / M2</t>
  </si>
  <si>
    <t>PARA CONSTRUCCIONES</t>
  </si>
  <si>
    <t>015</t>
  </si>
  <si>
    <t>016</t>
  </si>
  <si>
    <t>017</t>
  </si>
  <si>
    <t>018</t>
  </si>
  <si>
    <t>019</t>
  </si>
  <si>
    <t>020</t>
  </si>
  <si>
    <t>023</t>
  </si>
  <si>
    <t>024</t>
  </si>
  <si>
    <t>014</t>
  </si>
  <si>
    <t>013</t>
  </si>
  <si>
    <t>001</t>
  </si>
  <si>
    <t>002</t>
  </si>
  <si>
    <t>003</t>
  </si>
  <si>
    <t>012</t>
  </si>
  <si>
    <t>011</t>
  </si>
  <si>
    <t>ZONA 7</t>
  </si>
  <si>
    <t>ZONA 8</t>
  </si>
  <si>
    <t>ZONA 9</t>
  </si>
  <si>
    <t>ZONA 10</t>
  </si>
  <si>
    <t>ZONA 11</t>
  </si>
  <si>
    <t>ZONA 12</t>
  </si>
  <si>
    <t>006</t>
  </si>
  <si>
    <t>007</t>
  </si>
  <si>
    <t>009</t>
  </si>
  <si>
    <t>008</t>
  </si>
  <si>
    <t>010</t>
  </si>
  <si>
    <t>ZONA 20</t>
  </si>
  <si>
    <t>ZONA 21</t>
  </si>
  <si>
    <t>PUERTO PALOMAS DE VILLA</t>
  </si>
  <si>
    <t>COLONIA MODELO</t>
  </si>
  <si>
    <t>SIN NOMBRE</t>
  </si>
  <si>
    <t>025</t>
  </si>
  <si>
    <t>COLONIA EL CAMELLO</t>
  </si>
  <si>
    <t>ASCENSION</t>
  </si>
  <si>
    <t>CALLE TRIGO</t>
  </si>
  <si>
    <t>CALLE DEL CARMEN</t>
  </si>
  <si>
    <t>CARRETERA A JANOS</t>
  </si>
  <si>
    <t>CALLE FRESNO</t>
  </si>
  <si>
    <t>DIAGONAL LA ESPERANZA</t>
  </si>
  <si>
    <t>DIAGONAL FEDERICO</t>
  </si>
  <si>
    <t>SALIDA</t>
  </si>
  <si>
    <t>DIAGONAL RASTRO</t>
  </si>
  <si>
    <t>CALLE CEBADA</t>
  </si>
  <si>
    <t>CALLE COLIMA</t>
  </si>
  <si>
    <t>PASEO DEL ESPARCEÑO</t>
  </si>
  <si>
    <t>CALLE ABASOLO</t>
  </si>
  <si>
    <t>AVENIDA DOS NACIONES</t>
  </si>
  <si>
    <t>CALLE DURANGO</t>
  </si>
  <si>
    <t>CALLE MIMBRE</t>
  </si>
  <si>
    <t>VALOR DE CORREDOR COMERCIAL DE PTO PALOMAS</t>
  </si>
  <si>
    <t>AVENIDA 5 DE MAYO</t>
  </si>
  <si>
    <t>CALLE INTERNACIONAL</t>
  </si>
  <si>
    <t>CALLE SABINAL</t>
  </si>
  <si>
    <t>COL. GUADALUPE VICTORIA</t>
  </si>
  <si>
    <t>EJIDO LEY 6 DE ENERO</t>
  </si>
  <si>
    <t>ENTRADA NORTE</t>
  </si>
  <si>
    <t>CALLE MANZANO</t>
  </si>
  <si>
    <t>ENTRADA OESTE</t>
  </si>
  <si>
    <t>CALLE GIRASOL</t>
  </si>
  <si>
    <t>SALIDA ESTE</t>
  </si>
  <si>
    <t>SALIDA SURESTE</t>
  </si>
  <si>
    <t>SIN MANZANAS</t>
  </si>
  <si>
    <t>CALLE SABIANAL</t>
  </si>
  <si>
    <t>VALOR DE CORREDOR COMERCIAL EJIDO LEY 6 DE ENERO</t>
  </si>
  <si>
    <t>SALIDA SUR</t>
  </si>
  <si>
    <t>CALLE SAN CARLOS</t>
  </si>
  <si>
    <t>CALLE MORELOS</t>
  </si>
  <si>
    <t>CALLE ALLENDE</t>
  </si>
  <si>
    <t>CALLE EJIDO</t>
  </si>
  <si>
    <t>CALLE ACACIAS</t>
  </si>
  <si>
    <t>CALLE GUANAJUATO</t>
  </si>
  <si>
    <t>DIAGONAL GUANAJUATO</t>
  </si>
  <si>
    <t>DE SUPERFICIE M2</t>
  </si>
  <si>
    <t>A SUPERFICIE M2</t>
  </si>
  <si>
    <t>FACTOR DE TERRENO</t>
  </si>
  <si>
    <t>IGLESIAS</t>
  </si>
  <si>
    <t xml:space="preserve">IGLESIAS </t>
  </si>
  <si>
    <t>PARQUES Y JARDINES</t>
  </si>
  <si>
    <t>BARDA SENCILLA</t>
  </si>
  <si>
    <t>022</t>
  </si>
  <si>
    <t>SECTOR ORRANTIA</t>
  </si>
  <si>
    <t>SECTOR PEREYRA</t>
  </si>
  <si>
    <t>026</t>
  </si>
  <si>
    <t>SECTOR QUIÑONEZ</t>
  </si>
  <si>
    <t>027</t>
  </si>
  <si>
    <t>ZONA 27</t>
  </si>
  <si>
    <t>ZONA 28</t>
  </si>
  <si>
    <t>ZONA 29</t>
  </si>
  <si>
    <t>VALORES UNITARIOS PARA EL SUELO SUBURBANO</t>
  </si>
  <si>
    <t>EJ. 6 DE ENERO</t>
  </si>
  <si>
    <t>MODELO</t>
  </si>
  <si>
    <t xml:space="preserve">                         QUE EXCEDEN DEL LOTE TIPO                         </t>
  </si>
  <si>
    <t>VALOR DE CORREDORES COMERCIALES</t>
  </si>
  <si>
    <t>PTO. PALOMAS DE VILLA</t>
  </si>
  <si>
    <t>Uso</t>
  </si>
  <si>
    <t>ZONA 30</t>
  </si>
  <si>
    <t>028</t>
  </si>
  <si>
    <t>SECTOR PALACIOS</t>
  </si>
  <si>
    <t>ZONA 31</t>
  </si>
  <si>
    <t>029</t>
  </si>
  <si>
    <t>ZONA 32</t>
  </si>
  <si>
    <t>030</t>
  </si>
  <si>
    <t>SECTOR GALACHE</t>
  </si>
  <si>
    <t>VALOR DE CORREDOR COMERCIAL COLONIA GUADALUPE VICTORIA</t>
  </si>
  <si>
    <t>AVENIDA GUADALUPE VICTORIA</t>
  </si>
  <si>
    <t>ENTRADA ESTE</t>
  </si>
  <si>
    <t>SALIDA OESTE</t>
  </si>
  <si>
    <t>VILLA DORADA</t>
  </si>
  <si>
    <t xml:space="preserve">                                                                POR ZONA HOMOGÉNEA                                                            </t>
  </si>
  <si>
    <t>MUNICIPIO DE ASCENSIÓN</t>
  </si>
  <si>
    <t xml:space="preserve"> MUNICIPIO DE ASCENSIÓN</t>
  </si>
  <si>
    <r>
      <t xml:space="preserve"> </t>
    </r>
    <r>
      <rPr>
        <sz val="10"/>
        <rFont val="Century Gothic"/>
        <family val="2"/>
      </rPr>
      <t>POPULAR</t>
    </r>
  </si>
  <si>
    <r>
      <t xml:space="preserve"> </t>
    </r>
    <r>
      <rPr>
        <sz val="10"/>
        <rFont val="Century Gothic"/>
        <family val="2"/>
      </rPr>
      <t>POPULAR COCHERA</t>
    </r>
  </si>
  <si>
    <t>INFORMACIÓN COMPLEMENTARIA</t>
  </si>
  <si>
    <t>TipologÍa</t>
  </si>
  <si>
    <t>BODEGA</t>
  </si>
  <si>
    <t>004</t>
  </si>
  <si>
    <t>BOSQUE</t>
  </si>
  <si>
    <t>Factor de Depreciación Método: ROSS</t>
  </si>
  <si>
    <t>EDAD</t>
  </si>
  <si>
    <t>Utilizando la tabla de Ross según las colonias llegando a un tope de 30 años de edad con una vida útil de 65 años.</t>
  </si>
  <si>
    <t>Clasificación</t>
  </si>
  <si>
    <t>Tipo de Propiedad</t>
  </si>
  <si>
    <t>Calidad</t>
  </si>
  <si>
    <t xml:space="preserve">PARA SUELO RÚSTICO </t>
  </si>
  <si>
    <t>*Tipo de Propiedad</t>
  </si>
  <si>
    <t>Valor Unitario ($/HAS.)</t>
  </si>
  <si>
    <t>RIEGO POR GRAVEDAD</t>
  </si>
  <si>
    <t>Privada</t>
  </si>
  <si>
    <t>Ejidal</t>
  </si>
  <si>
    <t>Comunal</t>
  </si>
  <si>
    <t>RIEGO POR BOMBEO</t>
  </si>
  <si>
    <t>TEMPORAL</t>
  </si>
  <si>
    <t>PASTAL</t>
  </si>
  <si>
    <t>FORESTAL</t>
  </si>
  <si>
    <t xml:space="preserve">NO ESPECIFICADO </t>
  </si>
  <si>
    <t>VALORES UNITARIOS PARA SUELO CON ACTIVIDADES MINERAS</t>
  </si>
  <si>
    <t>CLAVE CATASTRAL</t>
  </si>
  <si>
    <t>MANZANA</t>
  </si>
  <si>
    <t>UBICACIÓN DE LA MINA</t>
  </si>
  <si>
    <t xml:space="preserve">FACTOR </t>
  </si>
  <si>
    <t xml:space="preserve">VALOR UNITARIO  DE TERRENO ($/M2) </t>
  </si>
  <si>
    <t>052000-000-028</t>
  </si>
  <si>
    <t>MINERA BISMARK S.A. DE C.V.</t>
  </si>
  <si>
    <t>----</t>
  </si>
  <si>
    <t>051021-001-002</t>
  </si>
  <si>
    <t>050021-001-001</t>
  </si>
  <si>
    <t>050021-001-003</t>
  </si>
  <si>
    <t>MINERA CAMEX S.A. DE C.V.</t>
  </si>
  <si>
    <t>050021-001-004</t>
  </si>
  <si>
    <t>ZONA 22</t>
  </si>
  <si>
    <t>ZONA 23</t>
  </si>
  <si>
    <t>ZONA 24</t>
  </si>
  <si>
    <t>ZONA 25</t>
  </si>
  <si>
    <t>S/N</t>
  </si>
  <si>
    <t>COL. EL CAMELLO</t>
  </si>
  <si>
    <t>SUBURBANO</t>
  </si>
  <si>
    <t>SECTOR CHÁVEZ</t>
  </si>
  <si>
    <r>
      <t xml:space="preserve">*NOTA: </t>
    </r>
    <r>
      <rPr>
        <sz val="10"/>
        <rFont val="Century Gothic"/>
        <family val="2"/>
      </rPr>
      <t>LOS SECTORES Y COLONIAS PODRÁN SER AFECTADOS PARCIAL O TOTALMENTE, SEGÚN EL ÁREA DE INFLUENCIA DELIMITADA POR LA ZONA DE VALOR DE SUELO URBANO, CONFIGURADA EN LOS PLANOS ANEXOS DE ESTA TABLA DE VALORES; Y SE CONSIDERARÁ UN DEMÉRITO DE .7</t>
    </r>
  </si>
  <si>
    <t>VALOR UNIT. DE CONSTRUCCIÓN ($/M2)</t>
  </si>
  <si>
    <t>MINERA MARÍA GORETTI</t>
  </si>
  <si>
    <t>CARRETERA A CIUDAD JUÁREZ</t>
  </si>
  <si>
    <t>AVENIDA MÉXICO</t>
  </si>
  <si>
    <t>CALLE PEDRO SÁENZ</t>
  </si>
  <si>
    <t>CALLLE PEDRO SÁENZ</t>
  </si>
  <si>
    <t>CALLE  REVOLUCIÓN</t>
  </si>
  <si>
    <t>DIAGONAL DÍAZ</t>
  </si>
  <si>
    <t>PROLONGACIÓN CALLE DURANGO</t>
  </si>
  <si>
    <t>CALLE ENRÍQUEZ</t>
  </si>
  <si>
    <t>CARRETERA A CIUDAD JUÁREZ - NUEVO CASAS GRANDES</t>
  </si>
  <si>
    <r>
      <t xml:space="preserve"> </t>
    </r>
    <r>
      <rPr>
        <sz val="10"/>
        <rFont val="Century Gothic"/>
        <family val="2"/>
      </rPr>
      <t>POPULAR TEJABÁN</t>
    </r>
  </si>
  <si>
    <t>ECONÓMICO</t>
  </si>
  <si>
    <t>ECONÓMICO COCHERA</t>
  </si>
  <si>
    <t>ECONOMICO TEJABÁN</t>
  </si>
  <si>
    <t>MEDIO TEJABÁN</t>
  </si>
  <si>
    <t>BUENO TEJABÁN</t>
  </si>
  <si>
    <t>LUJO TEJABÁN</t>
  </si>
  <si>
    <t>EDIFICIOS PÚBLICOS</t>
  </si>
  <si>
    <t xml:space="preserve">TEJABÁN </t>
  </si>
  <si>
    <t>CIRCUITO CERRADO (POR CÁMARA)</t>
  </si>
  <si>
    <t>CORTINA METÁLICA</t>
  </si>
  <si>
    <t>ESTACIONAMIENTO (PAVIMENTO ASFALTO)</t>
  </si>
  <si>
    <t>ESTACIONAMIENTO (PAVIMENTO CONCRETO)</t>
  </si>
  <si>
    <t>PORTON ELÉCTRICO</t>
  </si>
  <si>
    <t>BARDA MÁS DE 4 FORMAS DE ALTO</t>
  </si>
  <si>
    <t xml:space="preserve">FACTOR DE DEMÉRITO PARA TERRENOS </t>
  </si>
  <si>
    <t>ASCENSIÓN</t>
  </si>
  <si>
    <t>GPE. VICTORIA</t>
  </si>
  <si>
    <t>COLINDANTES PERIFÉRICOS</t>
  </si>
  <si>
    <t>FRUTALES EN PRODUCCIÓN</t>
  </si>
  <si>
    <t>(ESTE VALOR SE ESTIMA DE ACUERDO A LA ELABORACIÓN DE UN AVALÚO INDIVIDUALIZADO)</t>
  </si>
  <si>
    <t>SE CONSIDERARÁ UN DEMÉRITO DE .7</t>
  </si>
  <si>
    <t>FRUTALES EN FORMACIÓN (SIN PRODUCCIÓN)</t>
  </si>
  <si>
    <t xml:space="preserve">Valor Unit. </t>
  </si>
  <si>
    <t>SALIDA A COLONIA DÍAZ</t>
  </si>
  <si>
    <r>
      <rPr>
        <b/>
        <sz val="9"/>
        <rFont val="Century Gothic"/>
        <family val="2"/>
      </rPr>
      <t>*NOTA:</t>
    </r>
    <r>
      <rPr>
        <sz val="9"/>
        <rFont val="Century Gothic"/>
        <family val="2"/>
      </rPr>
      <t xml:space="preserve"> LOS SECTORES Y COLONIAS, PODRÁN SER AFECTADOS PARCIAL O EN SU TOTALIDAD, SEGÚN EL ÁREA DE INFLUENCIA DELIMITADA POR LA ZONA DE VALOR DE SUELO URBANO, CONFIGURADA EN LOS PLANOS ANEXOS A ESTA TABLA DE VALORES; SE CONSIDERA UN DEMÉRITO DE .7</t>
    </r>
  </si>
  <si>
    <r>
      <rPr>
        <b/>
        <sz val="10"/>
        <rFont val="Century Gothic"/>
        <family val="2"/>
      </rPr>
      <t>NOTA:</t>
    </r>
    <r>
      <rPr>
        <sz val="10"/>
        <rFont val="Century Gothic"/>
        <family val="2"/>
      </rPr>
      <t xml:space="preserve"> EL VALOR POR HECTÁREA DE PREDIOS FRUTALES EN PRODUCCIÓN, NO INCLUYE EL VALOR </t>
    </r>
  </si>
  <si>
    <t xml:space="preserve">DEL EQUIPO COMPLEMENTARIO DE PRODUCCIÓN, NI PROTECCIÓN, COMO: MALLA ANTIGRANIZO, </t>
  </si>
  <si>
    <t>SISTEMA DE CALEFACCIÓN, MALLA CICLÓNICA, ETC.</t>
  </si>
  <si>
    <t>4,5,12,13,20,21,28,29,36,37.</t>
  </si>
  <si>
    <t>4,5,12,13,19,20,26,27,33.</t>
  </si>
  <si>
    <t>Tipología</t>
  </si>
  <si>
    <t xml:space="preserve">CLÍNICA TIPO MEDIO </t>
  </si>
  <si>
    <t xml:space="preserve">CLÍNICA TIPO BUENO </t>
  </si>
  <si>
    <t>ALJIBE</t>
  </si>
  <si>
    <t>JACUZZI (PIEZA)</t>
  </si>
  <si>
    <t>HIDRONEUMÁTICO (PIEZA)</t>
  </si>
  <si>
    <t>SUBESTACIÓN (POR CUCHILLA)</t>
  </si>
  <si>
    <t>TANQUE ALMACENAMIENTO (PIEZA)</t>
  </si>
  <si>
    <r>
      <rPr>
        <b/>
        <sz val="10"/>
        <rFont val="Century Gothic"/>
        <family val="2"/>
      </rPr>
      <t xml:space="preserve">NOTA: </t>
    </r>
    <r>
      <rPr>
        <sz val="10"/>
        <rFont val="Century Gothic"/>
        <family val="2"/>
      </rPr>
      <t>LAS GRANJAS SOLARES, ANTENAS, ANUNCIOS ESPECTACULARES Y GASODUCTOS, SERÁN VALUADOS DE ACUERDO A LAS CARACTERÍSTICAS FÍSICAS, POR INDIVIDUAL Y EL VALOR SERÁ AGREGADO COMO INFORMACIÓN COMPLEMENTARIA, DE ACUERDO A UN AVALÚO EXPEDIDO POR UN PÉRITO ESPECIALIZADO EN LA MATERIA; SE CONSIDERARÁ UN DEMÉRITO DE .7</t>
    </r>
  </si>
  <si>
    <t xml:space="preserve">   TABLAS DE DEPRECIACIÓN MÉTODO DE ROSS</t>
  </si>
  <si>
    <t xml:space="preserve">VALORES UNITARIOS DE MERCADO                                                                    PARA SUELO RÚSTICO </t>
  </si>
  <si>
    <t>31, 91, 26, 20, 21, 22, 26, 27, 79, 80, 81, 82, 83, 84, 85, 86, 87, 88, 89, 67, 68, 69, 70, 71, 72, 73, 74, 75, 76, 77, 78, 79, 90, 92, 93, 94, 95, 96, 97.</t>
  </si>
  <si>
    <t>78, 79, 80, 96.</t>
  </si>
  <si>
    <t>24, 32.</t>
  </si>
  <si>
    <t>1, 2, 6, 7, 44, 67, 45, 46, 47, 72, 81, 28, 73, 74, 48, 49, 50, 52, 51, 70, 71, 75, 82, 83, 84, 85, 86, 87, 88, 89, 90, 91, 92, 93, 94, 95, 99.</t>
  </si>
  <si>
    <t>1, 2, 3, 4, 5, 6, 7, 8, 9.</t>
  </si>
  <si>
    <t>1, 2, 3, 9, 10, 11, 17, 18, 19.</t>
  </si>
  <si>
    <t>54, 57, 58, 60, 61, 76, 77.</t>
  </si>
  <si>
    <t>66, 64, 61, 55, 49, 42, 35, 30, 25, 19, 56, 13, 14, 15, 16, 1, 12, 18, 24, 29, 34, 41, 48, 65, 63, 60, 54, 47, 40, 33, 28, 23, 17, 32, 39, 46, 53, 59, 58, 52, 45, 38, 10, 9, 37, 44, 51.</t>
  </si>
  <si>
    <t>1, 2, 3, 4, 5, 6, 7.</t>
  </si>
  <si>
    <t>36, 28, 20, 12, 4, 37, 29, 21, 13, 38, 30, 22, 14, 6, 39, 31, 23, 15, 7.</t>
  </si>
  <si>
    <t>50, 45, 33, 26, 19, 12, 4, 56, 51, 46, 41, 34, 20, 13, 5, 47, 42, 35, 28, 21, 14, 6, 48, 43, 36, 29, 22, 15, 7, 49, 44, 37, 30, 38, 27, 74, 1.</t>
  </si>
  <si>
    <t>18, 19, 20, 21.</t>
  </si>
  <si>
    <t>3, 4, 5, 53.</t>
  </si>
  <si>
    <t>8, 16.</t>
  </si>
  <si>
    <t>1, 2, 3, 4, 5, 6, 7, 8, 9, 10, 11, 12, 13, 14, 15, 16, 17, 18, 19, 20, 21, 22, 23, 24, 25, 26, 27, 28, 29, 30, 31, 32, 33, 34, 35, 36, 37, 38, 39, 40, 41.</t>
  </si>
  <si>
    <t>1, 2, 3, 4, 5.</t>
  </si>
  <si>
    <t>6, 7.</t>
  </si>
  <si>
    <t>33, 34, 35.</t>
  </si>
  <si>
    <t>1, 2, 3.</t>
  </si>
  <si>
    <t>8, 36, 43, 50.</t>
  </si>
  <si>
    <t>25, 26, 27.</t>
  </si>
  <si>
    <t>21, 20, 22, 19, 11, 10, 8, 7.</t>
  </si>
  <si>
    <t>8, 43, 65, 66.</t>
  </si>
  <si>
    <t>8, 16, 24, 32, 40.</t>
  </si>
  <si>
    <t>14, 13, 12, 11, 10, 9, 37, 38, 39, 40, 41, 42, 62, 63, 64.</t>
  </si>
  <si>
    <t>1, 2, 3, 4.</t>
  </si>
  <si>
    <t>11, 19, 10, 18, 9, 17.</t>
  </si>
  <si>
    <t>4, 5.</t>
  </si>
  <si>
    <t>1, 2, 3, 4, 5, 6, 7, 8, 9, 10, 11, 12, 13, 14, 15, 16, 17.</t>
  </si>
  <si>
    <t>40, 39, 32, 25, 31, 24, 68, 70, 71, 55, 67, 66, 65, 64, 63, 73.</t>
  </si>
  <si>
    <t>1, 2, 3, 4, 5, 6, 7, 8, 9, 10, 11, 12, 13, 14, 15, 16, 17, 18, 19, 20, 21, 22, 23, 24, 25, 26, 27, 28, 29, 30, 31, 32, 33.</t>
  </si>
  <si>
    <t>33, 25, 34, 26, 35, 27.</t>
  </si>
  <si>
    <t>2, 3, 66.</t>
  </si>
  <si>
    <t>2, 3.</t>
  </si>
  <si>
    <t>57, 52, 58, 53, 59, 54, 72, 23, 16, 69, 8.</t>
  </si>
  <si>
    <t>29, 93, 24, 25, 17, 16, 15, 36.</t>
  </si>
  <si>
    <t>18, 23, 24, 25, 26, 27, 5, 6, 12, 13, 14, 15, 16, 17, 28, 29, 30, 31, 39, 33, 34, 35, 36, 37, 38, 39, 40, 41, 42, 43, 44, 45, 46, 47, 48, 49, 50, 90, 84, 51, 52, 53, 54, 55, 56, 89, 57, 58, 59, 60, 61, 62, 88, 63, 64, 65, 66, 85, 87, 67, 68, 69, 70, 86, 71, 72, 73, 91, 83, 92, 74, 75, 76, 77, 78, 79, 80, 81, 82, 93, 84.</t>
  </si>
  <si>
    <t>1, 2, 3, 4, 5, 6, 7, 8, 9, 10.</t>
  </si>
  <si>
    <t>9, 10, 11, 17, 18, 62.</t>
  </si>
  <si>
    <t xml:space="preserve">  1, 2, 3, 4, 5, 6, 7, 8, 9, 10, 11, 12, 13, 14, 15A, 15B, 16A, 16B, 17, 18, 19, 20, 21, 22, 23, 24, 25, 26, 27, 28A, 28B, 29, 30, 31, 32, 33, 34, 35, 36, 37, 38, 39, 40, 41, 42, 43, 44, 45, 46, 47, 48, 49, 50, 51, 52, 53, 54, 55, 56, 57, 58, 59, 60, 61, 62, 63, 64, 65, 66, 67, 68, 69, 70, 71, 72, 73, 74, 75, 76, 77, 78, 79, 80, 81, 82, 83,  84, 85, 86, 87, 88, 89, 90, 91, 92, 93, 94, 95.</t>
  </si>
  <si>
    <t>1, 2, 3, 4, 5, 6, 7, 8, 9, 10, 11, 12, 13, 14, 15, 16, 17, 18, 19, 20, 21, 22, 23, 24, 25, 26, 27, 28, 29, 30, 31, 32, 33, 34, 35, 36, 37, 38, 39, 40.</t>
  </si>
  <si>
    <t>1, 2, 3, 4, 5, 6, 7, 8, 9, 10, 11, 12, 13, 14, 15, 16, 17, 18, 19, 20, 21, 22, 23, 24, 25, 26, 27, 28, 29, 30, 31, 32, 33, 34, 35, 36, 37, 38, 39, 40, 41, 42, 43, 44, 45, 46, 47, 48, 49, 50, 51, 52, 53, 54.</t>
  </si>
  <si>
    <t>2, 3, 4, 5, 6, 7, 8, 9, 10, 15, 16, 17, 18, 19, 20, 21, 22, 23, 24, 25, 26, 31, 32, 33, 34, 35,  36, 37, 38, 39, 40, 41, 42, 47, 48, 49, 50, 51, 52, 53, 54, 59, 60, 61, 62, 63, 64, 65, 66, 67, 68, 69, 70, 71, 72, 73, 74, 75, 76, 77, 78, 79, 80, 81, 82, 83, 84, 85, 86, 87, 88.</t>
  </si>
  <si>
    <t>3, 4, 5, 6, 7, 8, 9, 10, 11, 12, 13, 14, 15, 16, 17, 18, 19, 20, 21, 22, 25, 26, 27, 28, 29,  30, 31, 32, 33, 34, 35, 36, 37, 38, 39, 40, 41, 42, 43, 44, 45, 46, 47, 48, 49, 50, 51, 52, 53, 54, 55, 56, 57, 58, 59, 60, 61, 62, 63, 64, 65, 66, 67, 68, 69, 70, 71, 72, 73, 74, 75, 76, 77.</t>
  </si>
  <si>
    <t>33, 55, 56, 57, 58, 59, 60, 61, 62, 63, 64, 65, 66, 67, 68.</t>
  </si>
  <si>
    <t>1, 11, 12, 13, 14, 27, 28, 29, 30, 43, 44, 45, 46, 55, 56, 57, 58.</t>
  </si>
  <si>
    <t>1, 2, 23, 24.</t>
  </si>
  <si>
    <t>ZONA 26</t>
  </si>
  <si>
    <t>1, 2, 3, 4, 5, 6, 7, 8, 9, 10, 11, 12, 13, 14, 15, 16, 17, 18, 19, 20, 21, 22, 23, 24, 25, 26, 27, 28, 29, 30, 31, 32, 33, 34, 35, 36, 37, 38, 39, 40, 41, 42, 43, 44, 45, 46, 47, 48, 49, 50, 51, 52, 53, 54, 55, 56, 57, 58, 59, 60, 61, 62, 63, 64, 65, 66, 67, 68, 69, 70, 71, 72, 73, 74, 75, 76, 77, 78, 79, 80, 81, 82, 83, 84, 85, 86, 87, 88, 89, 90, 91, 92, 93, 94, 95, 96, 97, 98, 99, 101, 102, 103, 104, 105, 106, 107, 108, 109, 110, 111, 112, 113,  114, 115, 116, 117, 118.</t>
  </si>
  <si>
    <t>EL BOSQUE</t>
  </si>
  <si>
    <t>1, 2, 3, 4, 5, 6, 7, 8, 9, 10, 11, 12, 13, 14, 15, 16, 17, 18, 19, 20, 21, 22, 23, 24, 25, 26, 27, 28, 29, 30, 31, 32, 33, 34, 35.</t>
  </si>
  <si>
    <t>1, 2, 3, 4, 5, 6, 7, 8, 9, 10, 11, 12, 13, 14, 15, 16, 17, 18, 19, 20, 21, 22, 23, 24, 25, 26,  27, 28, 29, 30, 31, 32, 33, 34, 35, 36, 37, 38, 39, 40, 41, 42, 43, 44, 45, 46, 47, 48, 49, 50, 51, 52.</t>
  </si>
  <si>
    <t>1, 2, 3, 4, 5, 6, 7, 8, 9, 10, 11, 12, 13, 14, 15, 16.</t>
  </si>
  <si>
    <t>1, 2, 3, 4, 5, 6, 7, 8, 9, 10, 11, 12, 13, 14, 15, 16, 17, 18, 19, 20, 21, 22, 23, 24, 25, 26, 27, 28, 29, 30, 31, 32, 33, 34, 35, 36, 37, 38, 39, 40, 41, 42, 43, 44, 45, 46.</t>
  </si>
  <si>
    <t>1, 2, 3, 4, 5, 6, 7, 8, 9, 10, 11, 12, 13, 14, 15, 16, 17, 18, 19, 20, 21,  22, 23, 24, 25, 26, 27, 28, 29, 30, 31, 32, 33.</t>
  </si>
  <si>
    <t>1, 2, 3, 4, 5, 6, 7, 8, 9, 10, 11, 12, 13, 14, 15.</t>
  </si>
  <si>
    <t>1, 2, 3, 4, 5, 6, 7, 8, 9, 10, 11, 12, 13, 14.</t>
  </si>
  <si>
    <t>1, 2, 3, 4, 5, 6, 7, 8, 9, 10, 11, 12, 13, 14, 15, 16, 17, 18, 19, 20, 21, 22, 23, 24, 25, 26, 27.</t>
  </si>
  <si>
    <t>1, 2, 3, 4, 5, 6, 7, 8, 9, 10, 11, 12, 13, 14, 15, 16, 17, 18, 19, 20, 21, 22, 23, 24, 25, 26,  27, 28, 29, 30, 31, 32, 33, 34, 35, 36, 37, 38, 39, 40, 41, 42, 43, 44, 45.</t>
  </si>
  <si>
    <t>54, 74, 51, 1, 69, 70, 71, 75, 79, 80, 78, 96.</t>
  </si>
  <si>
    <t>41, 6.</t>
  </si>
  <si>
    <t>5, 6, 13, 14, 21, 22, 29, 30, 37, 38.</t>
  </si>
  <si>
    <t>13, 14, 21, 22, 29, 30, 37, 38.</t>
  </si>
  <si>
    <t>5, 6.</t>
  </si>
  <si>
    <t>13, 14, 20, 21, 27, 74, 33, 34, 40, 38, 45, 50, 55, 68, 70, 71.</t>
  </si>
  <si>
    <t>6, 7, 14, 15, 22, 23, 30, 31, 38, 39.</t>
  </si>
  <si>
    <t>26, 55.</t>
  </si>
  <si>
    <t>6, 14.</t>
  </si>
  <si>
    <t>5, 6, 13, 14.</t>
  </si>
  <si>
    <t>21, 22, 29, 30, 23, 31.</t>
  </si>
  <si>
    <t>17, 18, 19, 20, 25, 26, 27, 28.</t>
  </si>
  <si>
    <t>8, 9, 36, 37, 43, 44, 50, 51.</t>
  </si>
  <si>
    <t>1, 2.</t>
  </si>
  <si>
    <t>16, 24.</t>
  </si>
  <si>
    <t>10, 11, 40, 41, 62.</t>
  </si>
  <si>
    <t>12, 13, 14, 15, 20, 21, 22, 23.</t>
  </si>
  <si>
    <t>9, 10, 11, 17, 18, 19.</t>
  </si>
  <si>
    <t>1, 2, 3, 4, 5, 6, 7, 8, 9, 10, 11, 14, 15, 16, 17.</t>
  </si>
  <si>
    <t>9, 8, 42, 43, 63, 64, 65, 66.</t>
  </si>
  <si>
    <t>4, 5, 6, 7.</t>
  </si>
  <si>
    <t>36, 37, 38, 39.</t>
  </si>
  <si>
    <t>3, 4, 11, 12.</t>
  </si>
  <si>
    <t>22, 23, 24, 25, 26, 27, 28, 29, 30, 31, 32, 33,</t>
  </si>
  <si>
    <t>34, 35, 36, 37, 38, 39, 40, 41.</t>
  </si>
  <si>
    <t>5, 41.</t>
  </si>
  <si>
    <t>27, 59.</t>
  </si>
  <si>
    <t>1, 12, 56, 19, 26, 91, 90.</t>
  </si>
  <si>
    <t>31, 32, 33, 39, 40, 68.</t>
  </si>
  <si>
    <t>34, 35, 36, 37, 41, 42, 43, 44.</t>
  </si>
  <si>
    <t>19, 20.</t>
  </si>
  <si>
    <t>8, 10, 20, 21.</t>
  </si>
  <si>
    <t>34, 35, 43, 47, 50, 52, 53, 58, 59, 63, 64, 67, 68, 71, 72, 83.</t>
  </si>
  <si>
    <t>63, 64, 65, 66, 67, 73.</t>
  </si>
  <si>
    <t>1, 10, 11, 12, 13, 14, 15, 35, 36.</t>
  </si>
  <si>
    <t>37, 39.</t>
  </si>
  <si>
    <t>4, 8, 10.</t>
  </si>
  <si>
    <t>26, 27, 17.</t>
  </si>
  <si>
    <t>1, 5.</t>
  </si>
  <si>
    <t>33, 62, 63, 64, 65, 66, 67, 68.</t>
  </si>
  <si>
    <t>1, 12, 13, 28, 29, 44, 45, 56, 57.</t>
  </si>
  <si>
    <t>1, 24.</t>
  </si>
  <si>
    <t>61, 63, 64, 65, 66, 67, 68, 69, 70, 71.</t>
  </si>
  <si>
    <t>39, 40, 58, 59, 67, 68, 74, 75, 76, 77.</t>
  </si>
  <si>
    <t>30, 31, 32, 33, 34, 35, 36, 37, 38, 39, 40, 41, 42, 43, 44, 45, 46, 47, 48, 49, 50, 51, 52, 53, 54, 56, 57, 80.</t>
  </si>
  <si>
    <t>19, 20, 21, 22, 23, 24, 25, 26, 27, 28, 29, 30, 31, 32, 33, 34, 35.</t>
  </si>
  <si>
    <t>MAYORES A LA DEL LOTE TIPO Y CON USO DE SUELO AGRÍCOLA.</t>
  </si>
  <si>
    <t xml:space="preserve">FACTOR DE DEMÉRITO PARA TERRENOS DENTRO DE LA MANCHA URBANA, CON SUPERFICIES </t>
  </si>
  <si>
    <t>EN POBLACIONES CERCANAS Y DIFERENTES A LA CABECERA MUNICIPAL.</t>
  </si>
  <si>
    <t xml:space="preserve">FACTOR DE DEMÉRITO PARA TERRENOS INMERSOS EN LA MANCHA URBANA, CON SUPERFICIES </t>
  </si>
  <si>
    <t>MAYORES A LA DEL LOTE TIPO Y CON REFERENCIA DE VALOR AL DE LA ZONA CORRESPONDIENTE</t>
  </si>
  <si>
    <t>1, 2, 3, 4, 5, 6, 7, 8, 9, 10, 11, 12, 13, 14, 15, 16</t>
  </si>
  <si>
    <t>1, 2, 3, 4, 5, 6, 7, 8, 9, 10, 11, 12, 13, 14, 15, 16,  17, 18, 19, 20, 21, 22,  23, 24, 25, 26, 27, 28,  29, 30, 31, 32, 33, 34,  35, 36, 37, 38, 39, 40,  41, 42, 43, 44, 45, 46</t>
  </si>
  <si>
    <t xml:space="preserve">VALOR UNIT. $/M2) </t>
  </si>
  <si>
    <t>SECTOR ARMENDÁRIZ</t>
  </si>
  <si>
    <t xml:space="preserve">MAYORES A LA DEL LOTE TIPO Y CON REFERENCIA DE VALOR AL DE LA ZONA CORRESPONDIENTE, </t>
  </si>
  <si>
    <t>TABLA DE VALORES PARA EL EJERCICIO FISCAL 2022</t>
  </si>
  <si>
    <t>EJERCICIO FISCAL 2022</t>
  </si>
  <si>
    <t xml:space="preserve">                     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</si>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</sst>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  <numFmt numFmtId="166" formatCode="0.0000"/>
    <numFmt numFmtId="167" formatCode="0.000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11"/>
      <name val="Calibri"/>
      <family val="2"/>
    </font>
    <font>
      <sz val="10"/>
      <name val="Times New Roman"/>
      <family val="1"/>
    </font>
    <font>
      <b/>
      <sz val="9"/>
      <name val="Century Gothic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/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434">
    <xf numFmtId="0" fontId="0" fillId="0" borderId="0" xfId="0"/>
    <xf numFmtId="0" fontId="0" fillId="0" borderId="0" xfId="0" applyFill="1"/>
    <xf numFmtId="0" fontId="0" fillId="0" borderId="0" xfId="0" applyFill="1" applyBorder="1"/>
    <xf numFmtId="44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 applyBorder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top"/>
    </xf>
    <xf numFmtId="0" fontId="8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0" borderId="0" xfId="0" applyFont="1" applyAlignment="1">
      <alignment horizontal="center"/>
    </xf>
    <xf numFmtId="38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38" fontId="10" fillId="0" borderId="5" xfId="0" applyNumberFormat="1" applyFont="1" applyFill="1" applyBorder="1" applyAlignment="1">
      <alignment horizontal="center"/>
    </xf>
    <xf numFmtId="38" fontId="9" fillId="0" borderId="2" xfId="0" applyNumberFormat="1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/>
    <xf numFmtId="38" fontId="10" fillId="0" borderId="2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5" xfId="0" applyFont="1" applyFill="1" applyBorder="1"/>
    <xf numFmtId="38" fontId="10" fillId="0" borderId="8" xfId="0" applyNumberFormat="1" applyFont="1" applyFill="1" applyBorder="1" applyAlignment="1">
      <alignment horizontal="center"/>
    </xf>
    <xf numFmtId="38" fontId="10" fillId="0" borderId="3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10" xfId="0" applyFont="1" applyFill="1" applyBorder="1"/>
    <xf numFmtId="0" fontId="10" fillId="0" borderId="1" xfId="0" applyFont="1" applyFill="1" applyBorder="1"/>
    <xf numFmtId="0" fontId="10" fillId="0" borderId="0" xfId="0" applyFont="1" applyFill="1" applyAlignment="1"/>
    <xf numFmtId="0" fontId="10" fillId="0" borderId="0" xfId="0" applyFont="1" applyBorder="1" applyAlignment="1"/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10" fillId="0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1" xfId="0" quotePrefix="1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8" fontId="10" fillId="0" borderId="10" xfId="0" applyNumberFormat="1" applyFont="1" applyFill="1" applyBorder="1" applyAlignment="1">
      <alignment horizontal="center"/>
    </xf>
    <xf numFmtId="38" fontId="10" fillId="0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2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/>
    <xf numFmtId="164" fontId="9" fillId="0" borderId="0" xfId="3" applyNumberFormat="1" applyFont="1" applyFill="1" applyAlignment="1"/>
    <xf numFmtId="0" fontId="10" fillId="0" borderId="0" xfId="3" applyFont="1" applyBorder="1"/>
    <xf numFmtId="0" fontId="16" fillId="0" borderId="0" xfId="0" applyFont="1"/>
    <xf numFmtId="0" fontId="9" fillId="0" borderId="0" xfId="3" applyFont="1" applyFill="1" applyBorder="1" applyAlignment="1">
      <alignment vertical="center" wrapText="1"/>
    </xf>
    <xf numFmtId="0" fontId="17" fillId="0" borderId="0" xfId="0" applyFont="1"/>
    <xf numFmtId="1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10" fillId="2" borderId="2" xfId="0" quotePrefix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2" borderId="11" xfId="0" quotePrefix="1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7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8" fontId="10" fillId="0" borderId="9" xfId="0" applyNumberFormat="1" applyFont="1" applyFill="1" applyBorder="1" applyAlignment="1">
      <alignment horizontal="left"/>
    </xf>
    <xf numFmtId="44" fontId="10" fillId="2" borderId="1" xfId="1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44" fontId="10" fillId="2" borderId="3" xfId="1" applyFont="1" applyFill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9" fillId="4" borderId="2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38" fontId="10" fillId="0" borderId="11" xfId="0" applyNumberFormat="1" applyFont="1" applyFill="1" applyBorder="1" applyAlignment="1">
      <alignment horizontal="left"/>
    </xf>
    <xf numFmtId="38" fontId="10" fillId="0" borderId="3" xfId="0" applyNumberFormat="1" applyFont="1" applyFill="1" applyBorder="1" applyAlignment="1">
      <alignment horizontal="center"/>
    </xf>
    <xf numFmtId="38" fontId="10" fillId="0" borderId="1" xfId="0" applyNumberFormat="1" applyFont="1" applyFill="1" applyBorder="1" applyAlignment="1">
      <alignment horizontal="left"/>
    </xf>
    <xf numFmtId="38" fontId="9" fillId="0" borderId="1" xfId="0" applyNumberFormat="1" applyFont="1" applyFill="1" applyBorder="1"/>
    <xf numFmtId="38" fontId="10" fillId="0" borderId="1" xfId="0" applyNumberFormat="1" applyFont="1" applyFill="1" applyBorder="1" applyAlignment="1">
      <alignment horizontal="center"/>
    </xf>
    <xf numFmtId="38" fontId="10" fillId="0" borderId="9" xfId="0" applyNumberFormat="1" applyFont="1" applyFill="1" applyBorder="1" applyAlignment="1">
      <alignment horizontal="center"/>
    </xf>
    <xf numFmtId="0" fontId="10" fillId="0" borderId="11" xfId="0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/>
    </xf>
    <xf numFmtId="44" fontId="10" fillId="0" borderId="3" xfId="1" applyFont="1" applyBorder="1" applyAlignment="1">
      <alignment horizontal="center" vertical="center"/>
    </xf>
    <xf numFmtId="1" fontId="10" fillId="0" borderId="2" xfId="0" quotePrefix="1" applyNumberFormat="1" applyFont="1" applyFill="1" applyBorder="1" applyAlignment="1">
      <alignment horizontal="center" vertical="center" wrapText="1"/>
    </xf>
    <xf numFmtId="1" fontId="10" fillId="0" borderId="1" xfId="0" quotePrefix="1" applyNumberFormat="1" applyFont="1" applyFill="1" applyBorder="1" applyAlignment="1">
      <alignment horizontal="center" vertical="center" wrapText="1"/>
    </xf>
    <xf numFmtId="1" fontId="10" fillId="0" borderId="3" xfId="0" quotePrefix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8" xfId="3" applyFont="1" applyFill="1" applyBorder="1" applyAlignment="1">
      <alignment vertical="center" wrapText="1"/>
    </xf>
    <xf numFmtId="0" fontId="9" fillId="0" borderId="20" xfId="3" applyFont="1" applyFill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  <xf numFmtId="0" fontId="9" fillId="0" borderId="16" xfId="3" applyFont="1" applyFill="1" applyBorder="1" applyAlignment="1">
      <alignment vertical="center" wrapText="1"/>
    </xf>
    <xf numFmtId="0" fontId="9" fillId="0" borderId="21" xfId="3" applyFont="1" applyFill="1" applyBorder="1" applyAlignment="1">
      <alignment vertical="center" wrapText="1"/>
    </xf>
    <xf numFmtId="0" fontId="9" fillId="0" borderId="15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10" xfId="3" applyFont="1" applyFill="1" applyBorder="1" applyAlignment="1">
      <alignment horizontal="right" vertical="center" wrapText="1"/>
    </xf>
    <xf numFmtId="44" fontId="10" fillId="0" borderId="2" xfId="2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/>
    <xf numFmtId="0" fontId="9" fillId="0" borderId="9" xfId="3" applyFont="1" applyFill="1" applyBorder="1"/>
    <xf numFmtId="0" fontId="9" fillId="0" borderId="5" xfId="3" applyFont="1" applyFill="1" applyBorder="1"/>
    <xf numFmtId="0" fontId="10" fillId="0" borderId="16" xfId="0" applyFont="1" applyBorder="1"/>
    <xf numFmtId="0" fontId="9" fillId="0" borderId="2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4" fontId="10" fillId="0" borderId="16" xfId="0" applyNumberFormat="1" applyFont="1" applyBorder="1"/>
    <xf numFmtId="0" fontId="10" fillId="0" borderId="21" xfId="0" applyNumberFormat="1" applyFont="1" applyBorder="1"/>
    <xf numFmtId="1" fontId="10" fillId="0" borderId="21" xfId="0" applyNumberFormat="1" applyFont="1" applyBorder="1"/>
    <xf numFmtId="0" fontId="10" fillId="0" borderId="21" xfId="0" applyFont="1" applyBorder="1" applyAlignment="1"/>
    <xf numFmtId="0" fontId="10" fillId="0" borderId="15" xfId="0" applyFont="1" applyBorder="1"/>
    <xf numFmtId="0" fontId="10" fillId="0" borderId="4" xfId="0" applyFont="1" applyBorder="1"/>
    <xf numFmtId="0" fontId="10" fillId="0" borderId="10" xfId="0" applyFont="1" applyBorder="1"/>
    <xf numFmtId="4" fontId="10" fillId="0" borderId="15" xfId="0" applyNumberFormat="1" applyFont="1" applyBorder="1"/>
    <xf numFmtId="4" fontId="10" fillId="0" borderId="4" xfId="0" applyNumberFormat="1" applyFont="1" applyBorder="1"/>
    <xf numFmtId="0" fontId="10" fillId="0" borderId="15" xfId="0" applyFont="1" applyBorder="1" applyAlignment="1"/>
    <xf numFmtId="0" fontId="10" fillId="0" borderId="4" xfId="0" applyFont="1" applyBorder="1" applyAlignment="1"/>
    <xf numFmtId="1" fontId="10" fillId="0" borderId="3" xfId="0" applyNumberFormat="1" applyFont="1" applyFill="1" applyBorder="1" applyAlignment="1">
      <alignment horizontal="center" vertical="center" wrapText="1"/>
    </xf>
    <xf numFmtId="165" fontId="10" fillId="0" borderId="2" xfId="3" quotePrefix="1" applyNumberFormat="1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right" vertical="center" wrapText="1"/>
    </xf>
    <xf numFmtId="165" fontId="10" fillId="0" borderId="2" xfId="3" applyNumberFormat="1" applyFont="1" applyFill="1" applyBorder="1" applyAlignment="1">
      <alignment horizontal="right" vertical="center"/>
    </xf>
    <xf numFmtId="165" fontId="10" fillId="0" borderId="2" xfId="2" applyNumberFormat="1" applyFont="1" applyBorder="1" applyAlignment="1">
      <alignment horizontal="right" vertical="center"/>
    </xf>
    <xf numFmtId="165" fontId="10" fillId="0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/>
    <xf numFmtId="165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/>
    </xf>
    <xf numFmtId="165" fontId="10" fillId="0" borderId="2" xfId="1" applyNumberFormat="1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44" fontId="10" fillId="0" borderId="0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38" fontId="10" fillId="0" borderId="22" xfId="0" applyNumberFormat="1" applyFont="1" applyFill="1" applyBorder="1" applyAlignment="1">
      <alignment horizontal="center"/>
    </xf>
    <xf numFmtId="38" fontId="10" fillId="0" borderId="22" xfId="0" applyNumberFormat="1" applyFont="1" applyFill="1" applyBorder="1"/>
    <xf numFmtId="38" fontId="10" fillId="0" borderId="24" xfId="0" applyNumberFormat="1" applyFont="1" applyFill="1" applyBorder="1" applyAlignment="1">
      <alignment horizontal="center"/>
    </xf>
    <xf numFmtId="0" fontId="10" fillId="0" borderId="22" xfId="0" applyFont="1" applyFill="1" applyBorder="1"/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/>
    </xf>
    <xf numFmtId="38" fontId="10" fillId="0" borderId="1" xfId="0" applyNumberFormat="1" applyFont="1" applyFill="1" applyBorder="1"/>
    <xf numFmtId="44" fontId="10" fillId="0" borderId="2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44" fontId="10" fillId="0" borderId="5" xfId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/>
    </xf>
    <xf numFmtId="44" fontId="10" fillId="0" borderId="3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/>
    </xf>
    <xf numFmtId="44" fontId="10" fillId="0" borderId="22" xfId="1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0" borderId="2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9" fillId="0" borderId="1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38" fontId="9" fillId="0" borderId="2" xfId="3" applyNumberFormat="1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2" xfId="3" applyFont="1" applyFill="1" applyBorder="1"/>
    <xf numFmtId="0" fontId="18" fillId="0" borderId="2" xfId="3" applyFont="1" applyFill="1" applyBorder="1" applyAlignment="1">
      <alignment horizontal="center"/>
    </xf>
    <xf numFmtId="0" fontId="19" fillId="0" borderId="0" xfId="3" applyFont="1" applyFill="1"/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/>
    <xf numFmtId="0" fontId="18" fillId="0" borderId="0" xfId="3" applyFont="1" applyFill="1" applyBorder="1" applyAlignment="1">
      <alignment wrapText="1"/>
    </xf>
    <xf numFmtId="2" fontId="18" fillId="0" borderId="0" xfId="3" applyNumberFormat="1" applyFont="1" applyFill="1" applyBorder="1" applyAlignment="1">
      <alignment wrapText="1"/>
    </xf>
    <xf numFmtId="167" fontId="18" fillId="0" borderId="0" xfId="3" applyNumberFormat="1" applyFont="1" applyFill="1" applyBorder="1" applyAlignment="1">
      <alignment wrapText="1"/>
    </xf>
    <xf numFmtId="2" fontId="9" fillId="0" borderId="0" xfId="3" applyNumberFormat="1" applyFont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167" fontId="18" fillId="0" borderId="1" xfId="3" applyNumberFormat="1" applyFont="1" applyFill="1" applyBorder="1" applyAlignment="1">
      <alignment horizontal="center" vertical="center" wrapText="1"/>
    </xf>
    <xf numFmtId="167" fontId="18" fillId="0" borderId="10" xfId="3" applyNumberFormat="1" applyFont="1" applyFill="1" applyBorder="1" applyAlignment="1">
      <alignment horizontal="center" vertical="center" wrapText="1"/>
    </xf>
    <xf numFmtId="0" fontId="9" fillId="0" borderId="0" xfId="3" applyFont="1"/>
    <xf numFmtId="166" fontId="9" fillId="0" borderId="0" xfId="3" applyNumberFormat="1" applyFont="1" applyBorder="1" applyAlignment="1">
      <alignment horizontal="centerContinuous"/>
    </xf>
    <xf numFmtId="0" fontId="9" fillId="0" borderId="2" xfId="3" applyFont="1" applyBorder="1" applyAlignment="1">
      <alignment horizontal="center"/>
    </xf>
    <xf numFmtId="166" fontId="9" fillId="0" borderId="2" xfId="3" applyNumberFormat="1" applyFont="1" applyBorder="1" applyAlignment="1">
      <alignment horizontal="center" wrapText="1"/>
    </xf>
    <xf numFmtId="166" fontId="10" fillId="0" borderId="2" xfId="3" applyNumberFormat="1" applyFont="1" applyBorder="1" applyAlignment="1">
      <alignment horizontal="center"/>
    </xf>
    <xf numFmtId="0" fontId="9" fillId="0" borderId="10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9" fillId="0" borderId="1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8" fontId="10" fillId="0" borderId="1" xfId="0" applyNumberFormat="1" applyFont="1" applyFill="1" applyBorder="1" applyAlignment="1">
      <alignment horizontal="left"/>
    </xf>
    <xf numFmtId="38" fontId="10" fillId="0" borderId="11" xfId="0" applyNumberFormat="1" applyFont="1" applyFill="1" applyBorder="1" applyAlignment="1">
      <alignment horizontal="left"/>
    </xf>
    <xf numFmtId="38" fontId="10" fillId="0" borderId="5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21" xfId="0" applyFont="1" applyFill="1" applyBorder="1" applyAlignment="1">
      <alignment horizontal="justify" vertical="top" wrapText="1"/>
    </xf>
    <xf numFmtId="0" fontId="10" fillId="0" borderId="15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38" fontId="10" fillId="0" borderId="2" xfId="0" applyNumberFormat="1" applyFont="1" applyFill="1" applyBorder="1" applyAlignment="1">
      <alignment horizontal="left"/>
    </xf>
    <xf numFmtId="4" fontId="10" fillId="0" borderId="11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0" fillId="0" borderId="18" xfId="3" applyFont="1" applyFill="1" applyBorder="1" applyAlignment="1"/>
    <xf numFmtId="0" fontId="10" fillId="0" borderId="20" xfId="3" applyFont="1" applyFill="1" applyBorder="1" applyAlignment="1"/>
    <xf numFmtId="0" fontId="10" fillId="0" borderId="8" xfId="3" applyFont="1" applyFill="1" applyBorder="1" applyAlignment="1"/>
    <xf numFmtId="0" fontId="10" fillId="0" borderId="16" xfId="3" applyFont="1" applyFill="1" applyBorder="1" applyAlignment="1"/>
    <xf numFmtId="0" fontId="10" fillId="0" borderId="0" xfId="3" applyFont="1" applyFill="1" applyBorder="1" applyAlignment="1"/>
    <xf numFmtId="0" fontId="10" fillId="0" borderId="21" xfId="3" applyFont="1" applyFill="1" applyBorder="1" applyAlignment="1"/>
    <xf numFmtId="0" fontId="10" fillId="0" borderId="16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0" fillId="0" borderId="21" xfId="3" applyFont="1" applyFill="1" applyBorder="1" applyAlignment="1">
      <alignment horizontal="left"/>
    </xf>
    <xf numFmtId="0" fontId="10" fillId="0" borderId="15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/>
    </xf>
    <xf numFmtId="0" fontId="10" fillId="0" borderId="10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0" fontId="9" fillId="0" borderId="21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center" vertical="center" textRotation="90"/>
    </xf>
    <xf numFmtId="0" fontId="9" fillId="0" borderId="18" xfId="3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 applyProtection="1">
      <alignment horizontal="center" vertical="center"/>
    </xf>
    <xf numFmtId="0" fontId="9" fillId="0" borderId="20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9" fillId="0" borderId="15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9" fillId="0" borderId="10" xfId="3" applyFont="1" applyFill="1" applyBorder="1" applyAlignment="1" applyProtection="1">
      <alignment horizontal="center" vertical="center"/>
    </xf>
    <xf numFmtId="0" fontId="9" fillId="0" borderId="15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 applyProtection="1">
      <alignment horizontal="center"/>
    </xf>
    <xf numFmtId="0" fontId="9" fillId="0" borderId="20" xfId="3" applyFont="1" applyFill="1" applyBorder="1" applyAlignment="1" applyProtection="1">
      <alignment horizontal="center"/>
    </xf>
    <xf numFmtId="0" fontId="9" fillId="0" borderId="8" xfId="3" applyFont="1" applyFill="1" applyBorder="1" applyAlignment="1" applyProtection="1">
      <alignment horizontal="center"/>
    </xf>
    <xf numFmtId="0" fontId="9" fillId="0" borderId="11" xfId="3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 applyProtection="1">
      <alignment horizontal="center" vertical="top"/>
    </xf>
    <xf numFmtId="0" fontId="9" fillId="0" borderId="0" xfId="3" applyFont="1" applyFill="1" applyBorder="1" applyAlignment="1" applyProtection="1">
      <alignment horizontal="center" vertical="top"/>
    </xf>
    <xf numFmtId="0" fontId="9" fillId="0" borderId="21" xfId="3" applyFont="1" applyFill="1" applyBorder="1" applyAlignment="1" applyProtection="1">
      <alignment horizontal="center" vertical="top"/>
    </xf>
    <xf numFmtId="0" fontId="9" fillId="0" borderId="15" xfId="3" applyFont="1" applyFill="1" applyBorder="1" applyAlignment="1" applyProtection="1">
      <alignment horizontal="center" vertical="top"/>
    </xf>
    <xf numFmtId="0" fontId="9" fillId="0" borderId="4" xfId="3" applyFont="1" applyFill="1" applyBorder="1" applyAlignment="1" applyProtection="1">
      <alignment horizontal="center" vertical="top"/>
    </xf>
    <xf numFmtId="0" fontId="9" fillId="0" borderId="10" xfId="3" applyFont="1" applyFill="1" applyBorder="1" applyAlignment="1" applyProtection="1">
      <alignment horizontal="center" vertical="top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3" fillId="0" borderId="20" xfId="0" applyFont="1" applyBorder="1"/>
    <xf numFmtId="0" fontId="10" fillId="0" borderId="0" xfId="0" applyFont="1" applyAlignment="1">
      <alignment horizontal="center" vertical="center" wrapText="1"/>
    </xf>
    <xf numFmtId="0" fontId="18" fillId="0" borderId="11" xfId="3" applyFont="1" applyFill="1" applyBorder="1" applyAlignment="1">
      <alignment horizontal="center"/>
    </xf>
    <xf numFmtId="0" fontId="18" fillId="0" borderId="9" xfId="3" applyFont="1" applyFill="1" applyBorder="1" applyAlignment="1">
      <alignment horizontal="center"/>
    </xf>
    <xf numFmtId="0" fontId="18" fillId="0" borderId="5" xfId="3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quotePrefix="1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>
      <alignment horizontal="right" vertical="center"/>
    </xf>
    <xf numFmtId="165" fontId="9" fillId="4" borderId="2" xfId="0" applyNumberFormat="1" applyFont="1" applyFill="1" applyBorder="1" applyAlignment="1" applyProtection="1">
      <alignment horizontal="center" vertical="center"/>
    </xf>
    <xf numFmtId="165" fontId="9" fillId="4" borderId="3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 applyProtection="1">
      <alignment horizontal="center" vertical="center"/>
    </xf>
    <xf numFmtId="165" fontId="10" fillId="0" borderId="2" xfId="0" applyNumberFormat="1" applyFont="1" applyBorder="1" applyAlignment="1">
      <alignment horizontal="right" vertical="center"/>
    </xf>
    <xf numFmtId="164" fontId="9" fillId="4" borderId="2" xfId="0" applyNumberFormat="1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165" fontId="10" fillId="0" borderId="2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164" fontId="10" fillId="0" borderId="5" xfId="0" applyNumberFormat="1" applyFont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165" fontId="10" fillId="0" borderId="5" xfId="1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165" fontId="10" fillId="0" borderId="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/>
    </xf>
    <xf numFmtId="165" fontId="10" fillId="0" borderId="21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10" fillId="0" borderId="21" xfId="1" applyNumberFormat="1" applyFont="1" applyBorder="1" applyAlignment="1">
      <alignment horizontal="right" vertical="center"/>
    </xf>
    <xf numFmtId="0" fontId="10" fillId="3" borderId="16" xfId="0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/>
    </xf>
    <xf numFmtId="0" fontId="9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0" fillId="0" borderId="20" xfId="0" applyBorder="1"/>
    <xf numFmtId="0" fontId="0" fillId="0" borderId="8" xfId="0" applyBorder="1"/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view="pageBreakPreview" topLeftCell="A31" zoomScaleSheetLayoutView="100" workbookViewId="0">
      <selection activeCell="C4" sqref="C4"/>
    </sheetView>
  </sheetViews>
  <sheetFormatPr baseColWidth="10" defaultRowHeight="12.75"/>
  <cols>
    <col min="1" max="1" width="13.5703125" style="6" bestFit="1" customWidth="1"/>
    <col min="2" max="2" width="11.42578125" style="6" bestFit="1" customWidth="1"/>
    <col min="3" max="3" width="60.42578125" style="6" customWidth="1"/>
    <col min="4" max="4" width="20.42578125" style="120" customWidth="1"/>
    <col min="5" max="5" width="10" style="6" customWidth="1"/>
  </cols>
  <sheetData>
    <row r="1" spans="1:5">
      <c r="A1" s="262" t="s">
        <v>173</v>
      </c>
      <c r="B1" s="263"/>
      <c r="C1" s="263"/>
      <c r="D1" s="263"/>
      <c r="E1" s="264"/>
    </row>
    <row r="2" spans="1:5">
      <c r="A2" s="277" t="s">
        <v>391</v>
      </c>
      <c r="B2" s="265"/>
      <c r="C2" s="265"/>
      <c r="D2" s="265"/>
      <c r="E2" s="278"/>
    </row>
    <row r="3" spans="1:5" ht="16.5" customHeight="1">
      <c r="A3" s="279" t="s">
        <v>172</v>
      </c>
      <c r="B3" s="280"/>
      <c r="C3" s="280"/>
      <c r="D3" s="280"/>
      <c r="E3" s="281"/>
    </row>
    <row r="4" spans="1:5" ht="47.25" customHeight="1">
      <c r="A4" s="112" t="s">
        <v>34</v>
      </c>
      <c r="B4" s="112" t="s">
        <v>35</v>
      </c>
      <c r="C4" s="112" t="s">
        <v>33</v>
      </c>
      <c r="D4" s="112" t="s">
        <v>3</v>
      </c>
      <c r="E4" s="112" t="s">
        <v>4</v>
      </c>
    </row>
    <row r="5" spans="1:5" s="2" customFormat="1" ht="6" customHeight="1">
      <c r="A5" s="113"/>
      <c r="B5" s="114"/>
      <c r="C5" s="114"/>
      <c r="D5" s="114"/>
      <c r="E5" s="115"/>
    </row>
    <row r="6" spans="1:5" ht="45.75" customHeight="1">
      <c r="A6" s="15" t="s">
        <v>5</v>
      </c>
      <c r="B6" s="68" t="s">
        <v>64</v>
      </c>
      <c r="C6" s="69" t="s">
        <v>276</v>
      </c>
      <c r="D6" s="117" t="s">
        <v>94</v>
      </c>
      <c r="E6" s="107">
        <v>65</v>
      </c>
    </row>
    <row r="7" spans="1:5" ht="13.5">
      <c r="A7" s="105" t="s">
        <v>6</v>
      </c>
      <c r="B7" s="95" t="s">
        <v>72</v>
      </c>
      <c r="C7" s="69" t="s">
        <v>277</v>
      </c>
      <c r="D7" s="118" t="s">
        <v>94</v>
      </c>
      <c r="E7" s="107">
        <v>135</v>
      </c>
    </row>
    <row r="8" spans="1:5" ht="21" customHeight="1">
      <c r="A8" s="266" t="s">
        <v>7</v>
      </c>
      <c r="B8" s="95" t="s">
        <v>77</v>
      </c>
      <c r="C8" s="67" t="s">
        <v>278</v>
      </c>
      <c r="D8" s="118" t="s">
        <v>94</v>
      </c>
      <c r="E8" s="108">
        <v>115</v>
      </c>
    </row>
    <row r="9" spans="1:5" ht="31.5" customHeight="1">
      <c r="A9" s="260"/>
      <c r="B9" s="95" t="s">
        <v>72</v>
      </c>
      <c r="C9" s="67" t="s">
        <v>279</v>
      </c>
      <c r="D9" s="118" t="s">
        <v>94</v>
      </c>
      <c r="E9" s="108">
        <v>115</v>
      </c>
    </row>
    <row r="10" spans="1:5" ht="31.5" customHeight="1">
      <c r="A10" s="15"/>
      <c r="B10" s="95">
        <v>31</v>
      </c>
      <c r="C10" s="67" t="s">
        <v>280</v>
      </c>
      <c r="D10" s="95" t="s">
        <v>171</v>
      </c>
      <c r="E10" s="108">
        <v>115</v>
      </c>
    </row>
    <row r="11" spans="1:5" ht="21" customHeight="1">
      <c r="A11" s="260" t="s">
        <v>8</v>
      </c>
      <c r="B11" s="95" t="s">
        <v>77</v>
      </c>
      <c r="C11" s="67" t="s">
        <v>281</v>
      </c>
      <c r="D11" s="95" t="s">
        <v>94</v>
      </c>
      <c r="E11" s="108">
        <v>105</v>
      </c>
    </row>
    <row r="12" spans="1:5" ht="13.5">
      <c r="A12" s="260"/>
      <c r="B12" s="95" t="s">
        <v>72</v>
      </c>
      <c r="C12" s="67" t="s">
        <v>282</v>
      </c>
      <c r="D12" s="95" t="s">
        <v>94</v>
      </c>
      <c r="E12" s="108">
        <v>105</v>
      </c>
    </row>
    <row r="13" spans="1:5" ht="54.75" customHeight="1">
      <c r="A13" s="260"/>
      <c r="B13" s="95" t="s">
        <v>64</v>
      </c>
      <c r="C13" s="67" t="s">
        <v>283</v>
      </c>
      <c r="D13" s="95" t="s">
        <v>94</v>
      </c>
      <c r="E13" s="108">
        <v>105</v>
      </c>
    </row>
    <row r="14" spans="1:5" ht="21" customHeight="1">
      <c r="A14" s="261"/>
      <c r="B14" s="95" t="s">
        <v>67</v>
      </c>
      <c r="C14" s="67" t="s">
        <v>284</v>
      </c>
      <c r="D14" s="95" t="s">
        <v>94</v>
      </c>
      <c r="E14" s="108">
        <v>105</v>
      </c>
    </row>
    <row r="15" spans="1:5" ht="23.25" customHeight="1">
      <c r="A15" s="94" t="s">
        <v>9</v>
      </c>
      <c r="B15" s="95" t="s">
        <v>78</v>
      </c>
      <c r="C15" s="67" t="s">
        <v>285</v>
      </c>
      <c r="D15" s="95" t="s">
        <v>94</v>
      </c>
      <c r="E15" s="108">
        <v>155</v>
      </c>
    </row>
    <row r="16" spans="1:5" ht="21" customHeight="1">
      <c r="A16" s="105"/>
      <c r="B16" s="95" t="s">
        <v>77</v>
      </c>
      <c r="C16" s="67" t="s">
        <v>285</v>
      </c>
      <c r="D16" s="95" t="s">
        <v>94</v>
      </c>
      <c r="E16" s="108">
        <v>155</v>
      </c>
    </row>
    <row r="17" spans="1:6" ht="39.75" customHeight="1">
      <c r="A17" s="105"/>
      <c r="B17" s="95" t="s">
        <v>73</v>
      </c>
      <c r="C17" s="67" t="s">
        <v>286</v>
      </c>
      <c r="D17" s="95" t="s">
        <v>94</v>
      </c>
      <c r="E17" s="108">
        <v>155</v>
      </c>
    </row>
    <row r="18" spans="1:6" ht="21" customHeight="1">
      <c r="A18" s="105"/>
      <c r="B18" s="95" t="s">
        <v>72</v>
      </c>
      <c r="C18" s="67" t="s">
        <v>287</v>
      </c>
      <c r="D18" s="95" t="s">
        <v>94</v>
      </c>
      <c r="E18" s="108">
        <v>155</v>
      </c>
    </row>
    <row r="19" spans="1:6" ht="21" customHeight="1">
      <c r="A19" s="105"/>
      <c r="B19" s="95" t="s">
        <v>64</v>
      </c>
      <c r="C19" s="67">
        <v>11</v>
      </c>
      <c r="D19" s="95" t="s">
        <v>94</v>
      </c>
      <c r="E19" s="108">
        <v>155</v>
      </c>
    </row>
    <row r="20" spans="1:6" ht="21" customHeight="1">
      <c r="A20" s="15"/>
      <c r="B20" s="95" t="s">
        <v>65</v>
      </c>
      <c r="C20" s="67" t="s">
        <v>297</v>
      </c>
      <c r="D20" s="95" t="s">
        <v>94</v>
      </c>
      <c r="E20" s="108">
        <v>155</v>
      </c>
    </row>
    <row r="21" spans="1:6" ht="21" customHeight="1">
      <c r="A21" s="94" t="s">
        <v>10</v>
      </c>
      <c r="B21" s="95" t="s">
        <v>77</v>
      </c>
      <c r="C21" s="67" t="s">
        <v>296</v>
      </c>
      <c r="D21" s="95" t="s">
        <v>94</v>
      </c>
      <c r="E21" s="108">
        <v>95</v>
      </c>
    </row>
    <row r="22" spans="1:6" ht="21" customHeight="1">
      <c r="A22" s="15"/>
      <c r="B22" s="95" t="s">
        <v>64</v>
      </c>
      <c r="C22" s="67" t="s">
        <v>295</v>
      </c>
      <c r="D22" s="95" t="s">
        <v>94</v>
      </c>
      <c r="E22" s="108">
        <v>95</v>
      </c>
    </row>
    <row r="23" spans="1:6" ht="21" customHeight="1">
      <c r="A23" s="94" t="s">
        <v>79</v>
      </c>
      <c r="B23" s="95" t="s">
        <v>78</v>
      </c>
      <c r="C23" s="67" t="s">
        <v>294</v>
      </c>
      <c r="D23" s="95" t="s">
        <v>94</v>
      </c>
      <c r="E23" s="108">
        <v>80</v>
      </c>
    </row>
    <row r="24" spans="1:6" ht="21" customHeight="1">
      <c r="A24" s="105"/>
      <c r="B24" s="95" t="s">
        <v>77</v>
      </c>
      <c r="C24" s="67" t="s">
        <v>293</v>
      </c>
      <c r="D24" s="95" t="s">
        <v>94</v>
      </c>
      <c r="E24" s="108">
        <v>80</v>
      </c>
    </row>
    <row r="25" spans="1:6" ht="21" customHeight="1">
      <c r="A25" s="105"/>
      <c r="B25" s="95" t="s">
        <v>64</v>
      </c>
      <c r="C25" s="67" t="s">
        <v>292</v>
      </c>
      <c r="D25" s="95" t="s">
        <v>94</v>
      </c>
      <c r="E25" s="108">
        <v>80</v>
      </c>
    </row>
    <row r="26" spans="1:6" ht="21" customHeight="1">
      <c r="A26" s="105"/>
      <c r="B26" s="95" t="s">
        <v>68</v>
      </c>
      <c r="C26" s="67" t="s">
        <v>291</v>
      </c>
      <c r="D26" s="95" t="s">
        <v>94</v>
      </c>
      <c r="E26" s="108">
        <v>80</v>
      </c>
    </row>
    <row r="27" spans="1:6" ht="42" customHeight="1">
      <c r="A27" s="15"/>
      <c r="B27" s="95" t="s">
        <v>69</v>
      </c>
      <c r="C27" s="67" t="s">
        <v>290</v>
      </c>
      <c r="D27" s="95" t="s">
        <v>94</v>
      </c>
      <c r="E27" s="108">
        <v>80</v>
      </c>
    </row>
    <row r="28" spans="1:6" ht="21" customHeight="1">
      <c r="A28" s="94" t="s">
        <v>80</v>
      </c>
      <c r="B28" s="95" t="s">
        <v>77</v>
      </c>
      <c r="C28" s="67" t="s">
        <v>289</v>
      </c>
      <c r="D28" s="95" t="s">
        <v>94</v>
      </c>
      <c r="E28" s="109">
        <v>80</v>
      </c>
    </row>
    <row r="29" spans="1:6" ht="21" customHeight="1">
      <c r="A29" s="15"/>
      <c r="B29" s="95" t="s">
        <v>72</v>
      </c>
      <c r="C29" s="67" t="s">
        <v>288</v>
      </c>
      <c r="D29" s="97" t="s">
        <v>94</v>
      </c>
      <c r="E29" s="108">
        <v>80</v>
      </c>
      <c r="F29" s="98"/>
    </row>
    <row r="30" spans="1:6" ht="21" customHeight="1">
      <c r="A30" s="260" t="s">
        <v>81</v>
      </c>
      <c r="B30" s="95" t="s">
        <v>77</v>
      </c>
      <c r="C30" s="69">
        <v>40</v>
      </c>
      <c r="D30" s="95" t="s">
        <v>94</v>
      </c>
      <c r="E30" s="107">
        <v>90</v>
      </c>
    </row>
    <row r="31" spans="1:6" ht="21" customHeight="1">
      <c r="A31" s="261"/>
      <c r="B31" s="95" t="s">
        <v>72</v>
      </c>
      <c r="C31" s="67" t="s">
        <v>298</v>
      </c>
      <c r="D31" s="95" t="s">
        <v>94</v>
      </c>
      <c r="E31" s="108">
        <v>90</v>
      </c>
    </row>
    <row r="32" spans="1:6" ht="21" customHeight="1">
      <c r="A32" s="266" t="s">
        <v>82</v>
      </c>
      <c r="B32" s="95" t="s">
        <v>78</v>
      </c>
      <c r="C32" s="67" t="s">
        <v>299</v>
      </c>
      <c r="D32" s="95" t="s">
        <v>94</v>
      </c>
      <c r="E32" s="108">
        <v>90</v>
      </c>
    </row>
    <row r="33" spans="1:5" ht="21" customHeight="1">
      <c r="A33" s="260"/>
      <c r="B33" s="95" t="s">
        <v>73</v>
      </c>
      <c r="C33" s="67">
        <v>8</v>
      </c>
      <c r="D33" s="95" t="s">
        <v>94</v>
      </c>
      <c r="E33" s="108">
        <v>90</v>
      </c>
    </row>
    <row r="34" spans="1:5" ht="21" customHeight="1">
      <c r="A34" s="260"/>
      <c r="B34" s="95" t="s">
        <v>72</v>
      </c>
      <c r="C34" s="67" t="s">
        <v>300</v>
      </c>
      <c r="D34" s="95" t="s">
        <v>94</v>
      </c>
      <c r="E34" s="108">
        <v>90</v>
      </c>
    </row>
    <row r="35" spans="1:5" ht="21" customHeight="1">
      <c r="A35" s="261"/>
      <c r="B35" s="95" t="s">
        <v>65</v>
      </c>
      <c r="C35" s="67" t="s">
        <v>301</v>
      </c>
      <c r="D35" s="95" t="s">
        <v>94</v>
      </c>
      <c r="E35" s="108">
        <v>90</v>
      </c>
    </row>
    <row r="36" spans="1:5" ht="21" customHeight="1">
      <c r="A36" s="267" t="s">
        <v>83</v>
      </c>
      <c r="B36" s="95" t="s">
        <v>78</v>
      </c>
      <c r="C36" s="70" t="s">
        <v>302</v>
      </c>
      <c r="D36" s="95" t="s">
        <v>94</v>
      </c>
      <c r="E36" s="110">
        <v>90</v>
      </c>
    </row>
    <row r="37" spans="1:5" ht="21" customHeight="1">
      <c r="A37" s="268"/>
      <c r="B37" s="95" t="s">
        <v>64</v>
      </c>
      <c r="C37" s="70" t="s">
        <v>303</v>
      </c>
      <c r="D37" s="95" t="s">
        <v>94</v>
      </c>
      <c r="E37" s="110">
        <v>90</v>
      </c>
    </row>
    <row r="38" spans="1:5" ht="21" customHeight="1">
      <c r="A38" s="269"/>
      <c r="B38" s="95" t="s">
        <v>66</v>
      </c>
      <c r="C38" s="70" t="s">
        <v>304</v>
      </c>
      <c r="D38" s="95" t="s">
        <v>94</v>
      </c>
      <c r="E38" s="110">
        <v>90</v>
      </c>
    </row>
    <row r="39" spans="1:5" ht="21" customHeight="1">
      <c r="A39" s="267" t="s">
        <v>84</v>
      </c>
      <c r="B39" s="95" t="s">
        <v>73</v>
      </c>
      <c r="C39" s="70" t="s">
        <v>305</v>
      </c>
      <c r="D39" s="95" t="s">
        <v>94</v>
      </c>
      <c r="E39" s="110">
        <v>80</v>
      </c>
    </row>
    <row r="40" spans="1:5" ht="39.75" customHeight="1">
      <c r="A40" s="269"/>
      <c r="B40" s="95" t="s">
        <v>71</v>
      </c>
      <c r="C40" s="67" t="s">
        <v>306</v>
      </c>
      <c r="D40" s="95" t="s">
        <v>94</v>
      </c>
      <c r="E40" s="110">
        <v>80</v>
      </c>
    </row>
    <row r="41" spans="1:5" ht="21" customHeight="1">
      <c r="A41" s="267" t="s">
        <v>11</v>
      </c>
      <c r="B41" s="95" t="s">
        <v>78</v>
      </c>
      <c r="C41" s="70" t="s">
        <v>307</v>
      </c>
      <c r="D41" s="95" t="s">
        <v>94</v>
      </c>
      <c r="E41" s="110">
        <v>90</v>
      </c>
    </row>
    <row r="42" spans="1:5" ht="21" customHeight="1">
      <c r="A42" s="268"/>
      <c r="B42" s="95" t="s">
        <v>73</v>
      </c>
      <c r="C42" s="70" t="s">
        <v>308</v>
      </c>
      <c r="D42" s="95" t="s">
        <v>94</v>
      </c>
      <c r="E42" s="110">
        <v>90</v>
      </c>
    </row>
    <row r="43" spans="1:5" ht="21" customHeight="1">
      <c r="A43" s="269"/>
      <c r="B43" s="95" t="s">
        <v>64</v>
      </c>
      <c r="C43" s="70" t="s">
        <v>309</v>
      </c>
      <c r="D43" s="95" t="s">
        <v>94</v>
      </c>
      <c r="E43" s="110">
        <v>90</v>
      </c>
    </row>
    <row r="44" spans="1:5" ht="21" customHeight="1">
      <c r="A44" s="267" t="s">
        <v>12</v>
      </c>
      <c r="B44" s="95" t="s">
        <v>73</v>
      </c>
      <c r="C44" s="70" t="s">
        <v>310</v>
      </c>
      <c r="D44" s="118" t="s">
        <v>94</v>
      </c>
      <c r="E44" s="110">
        <v>65</v>
      </c>
    </row>
    <row r="45" spans="1:5" ht="21" customHeight="1">
      <c r="A45" s="268"/>
      <c r="B45" s="95" t="s">
        <v>72</v>
      </c>
      <c r="C45" s="70" t="s">
        <v>311</v>
      </c>
      <c r="D45" s="118" t="s">
        <v>94</v>
      </c>
      <c r="E45" s="110">
        <v>65</v>
      </c>
    </row>
    <row r="46" spans="1:5" ht="69" customHeight="1">
      <c r="A46" s="268"/>
      <c r="B46" s="95" t="s">
        <v>65</v>
      </c>
      <c r="C46" s="70" t="s">
        <v>312</v>
      </c>
      <c r="D46" s="118" t="s">
        <v>94</v>
      </c>
      <c r="E46" s="110">
        <v>65</v>
      </c>
    </row>
    <row r="47" spans="1:5" ht="21" customHeight="1">
      <c r="A47" s="269"/>
      <c r="B47" s="95" t="s">
        <v>70</v>
      </c>
      <c r="C47" s="70" t="s">
        <v>313</v>
      </c>
      <c r="D47" s="118" t="s">
        <v>94</v>
      </c>
      <c r="E47" s="110">
        <v>65</v>
      </c>
    </row>
    <row r="48" spans="1:5" ht="21" customHeight="1">
      <c r="A48" s="16" t="s">
        <v>13</v>
      </c>
      <c r="B48" s="95" t="s">
        <v>73</v>
      </c>
      <c r="C48" s="70" t="s">
        <v>314</v>
      </c>
      <c r="D48" s="117" t="s">
        <v>94</v>
      </c>
      <c r="E48" s="110">
        <v>80</v>
      </c>
    </row>
    <row r="49" spans="1:7" ht="85.5" customHeight="1">
      <c r="A49" s="267" t="s">
        <v>14</v>
      </c>
      <c r="B49" s="95" t="s">
        <v>85</v>
      </c>
      <c r="C49" s="70" t="s">
        <v>315</v>
      </c>
      <c r="D49" s="23" t="s">
        <v>157</v>
      </c>
      <c r="E49" s="110">
        <v>100</v>
      </c>
    </row>
    <row r="50" spans="1:7" ht="38.25" customHeight="1">
      <c r="A50" s="269"/>
      <c r="B50" s="68" t="s">
        <v>87</v>
      </c>
      <c r="C50" s="96" t="s">
        <v>316</v>
      </c>
      <c r="D50" s="26" t="s">
        <v>157</v>
      </c>
      <c r="E50" s="110">
        <v>100</v>
      </c>
    </row>
    <row r="51" spans="1:7" ht="41.25" customHeight="1">
      <c r="A51" s="267" t="s">
        <v>15</v>
      </c>
      <c r="B51" s="95" t="s">
        <v>86</v>
      </c>
      <c r="C51" s="70" t="s">
        <v>317</v>
      </c>
      <c r="D51" s="23" t="s">
        <v>157</v>
      </c>
      <c r="E51" s="110">
        <v>155</v>
      </c>
    </row>
    <row r="52" spans="1:7" ht="57" customHeight="1">
      <c r="A52" s="269"/>
      <c r="B52" s="68" t="s">
        <v>88</v>
      </c>
      <c r="C52" s="96" t="s">
        <v>318</v>
      </c>
      <c r="D52" s="23" t="s">
        <v>157</v>
      </c>
      <c r="E52" s="111">
        <v>155</v>
      </c>
    </row>
    <row r="53" spans="1:7" ht="57.75" customHeight="1">
      <c r="A53" s="17" t="s">
        <v>15</v>
      </c>
      <c r="B53" s="68" t="s">
        <v>89</v>
      </c>
      <c r="C53" s="96" t="s">
        <v>319</v>
      </c>
      <c r="D53" s="26" t="s">
        <v>157</v>
      </c>
      <c r="E53" s="111">
        <v>155</v>
      </c>
    </row>
    <row r="54" spans="1:7" ht="29.25" customHeight="1">
      <c r="A54" s="267" t="s">
        <v>16</v>
      </c>
      <c r="B54" s="95" t="s">
        <v>86</v>
      </c>
      <c r="C54" s="70" t="s">
        <v>320</v>
      </c>
      <c r="D54" s="23" t="s">
        <v>157</v>
      </c>
      <c r="E54" s="110">
        <v>170</v>
      </c>
    </row>
    <row r="55" spans="1:7" ht="30" customHeight="1">
      <c r="A55" s="268"/>
      <c r="B55" s="95" t="s">
        <v>88</v>
      </c>
      <c r="C55" s="70" t="s">
        <v>321</v>
      </c>
      <c r="D55" s="23" t="s">
        <v>157</v>
      </c>
      <c r="E55" s="110">
        <v>170</v>
      </c>
    </row>
    <row r="56" spans="1:7" ht="28.5" customHeight="1">
      <c r="A56" s="269"/>
      <c r="B56" s="68" t="s">
        <v>89</v>
      </c>
      <c r="C56" s="96" t="s">
        <v>322</v>
      </c>
      <c r="D56" s="23" t="s">
        <v>157</v>
      </c>
      <c r="E56" s="111">
        <v>170</v>
      </c>
    </row>
    <row r="57" spans="1:7" ht="97.5" customHeight="1">
      <c r="A57" s="16" t="s">
        <v>17</v>
      </c>
      <c r="B57" s="95" t="s">
        <v>74</v>
      </c>
      <c r="C57" s="70" t="s">
        <v>324</v>
      </c>
      <c r="D57" s="23" t="s">
        <v>118</v>
      </c>
      <c r="E57" s="110">
        <v>80</v>
      </c>
    </row>
    <row r="58" spans="1:7" ht="27">
      <c r="A58" s="16" t="s">
        <v>90</v>
      </c>
      <c r="B58" s="95" t="s">
        <v>75</v>
      </c>
      <c r="C58" s="70" t="s">
        <v>326</v>
      </c>
      <c r="D58" s="23" t="s">
        <v>93</v>
      </c>
      <c r="E58" s="110">
        <v>70</v>
      </c>
    </row>
    <row r="59" spans="1:7" ht="42" customHeight="1">
      <c r="A59" s="16" t="s">
        <v>91</v>
      </c>
      <c r="B59" s="95" t="s">
        <v>76</v>
      </c>
      <c r="C59" s="70" t="s">
        <v>327</v>
      </c>
      <c r="D59" s="23" t="s">
        <v>117</v>
      </c>
      <c r="E59" s="110">
        <v>60</v>
      </c>
    </row>
    <row r="60" spans="1:7" ht="34.5" customHeight="1">
      <c r="A60" s="16" t="s">
        <v>214</v>
      </c>
      <c r="B60" s="95">
        <v>35</v>
      </c>
      <c r="C60" s="70" t="s">
        <v>328</v>
      </c>
      <c r="D60" s="23" t="s">
        <v>219</v>
      </c>
      <c r="E60" s="110">
        <v>20</v>
      </c>
    </row>
    <row r="61" spans="1:7" ht="43.5" customHeight="1">
      <c r="A61" s="16" t="s">
        <v>215</v>
      </c>
      <c r="B61" s="95" t="s">
        <v>180</v>
      </c>
      <c r="C61" s="70" t="s">
        <v>329</v>
      </c>
      <c r="D61" s="23" t="s">
        <v>325</v>
      </c>
      <c r="E61" s="110">
        <v>40</v>
      </c>
    </row>
    <row r="62" spans="1:7" ht="22.5" customHeight="1">
      <c r="A62" s="16" t="s">
        <v>216</v>
      </c>
      <c r="B62" s="95" t="s">
        <v>218</v>
      </c>
      <c r="C62" s="70" t="s">
        <v>218</v>
      </c>
      <c r="D62" s="23" t="s">
        <v>220</v>
      </c>
      <c r="E62" s="110">
        <v>40</v>
      </c>
    </row>
    <row r="63" spans="1:7" ht="22.5" customHeight="1">
      <c r="A63" s="16" t="s">
        <v>217</v>
      </c>
      <c r="B63" s="95" t="s">
        <v>218</v>
      </c>
      <c r="C63" s="70" t="s">
        <v>218</v>
      </c>
      <c r="D63" s="23" t="s">
        <v>220</v>
      </c>
      <c r="E63" s="110">
        <v>40</v>
      </c>
    </row>
    <row r="64" spans="1:7" ht="28.5" customHeight="1">
      <c r="A64" s="16" t="s">
        <v>323</v>
      </c>
      <c r="B64" s="95" t="s">
        <v>143</v>
      </c>
      <c r="C64" s="70" t="s">
        <v>330</v>
      </c>
      <c r="D64" s="23" t="s">
        <v>144</v>
      </c>
      <c r="E64" s="110">
        <v>65</v>
      </c>
      <c r="G64" t="s">
        <v>36</v>
      </c>
    </row>
    <row r="65" spans="1:7" ht="23.25" customHeight="1">
      <c r="A65" s="16" t="s">
        <v>149</v>
      </c>
      <c r="B65" s="95" t="s">
        <v>95</v>
      </c>
      <c r="C65" s="70" t="s">
        <v>331</v>
      </c>
      <c r="D65" s="23" t="s">
        <v>145</v>
      </c>
      <c r="E65" s="110">
        <v>80</v>
      </c>
    </row>
    <row r="66" spans="1:7" ht="23.25" customHeight="1">
      <c r="A66" s="16" t="s">
        <v>150</v>
      </c>
      <c r="B66" s="95" t="s">
        <v>146</v>
      </c>
      <c r="C66" s="70" t="s">
        <v>332</v>
      </c>
      <c r="D66" s="23" t="s">
        <v>147</v>
      </c>
      <c r="E66" s="110">
        <v>65</v>
      </c>
    </row>
    <row r="67" spans="1:7" ht="23.25" customHeight="1">
      <c r="A67" s="16" t="s">
        <v>151</v>
      </c>
      <c r="B67" s="95" t="s">
        <v>148</v>
      </c>
      <c r="C67" s="70" t="s">
        <v>301</v>
      </c>
      <c r="D67" s="23" t="s">
        <v>389</v>
      </c>
      <c r="E67" s="110">
        <v>65</v>
      </c>
      <c r="G67" s="14"/>
    </row>
    <row r="68" spans="1:7" ht="23.25" customHeight="1">
      <c r="A68" s="16" t="s">
        <v>159</v>
      </c>
      <c r="B68" s="95" t="s">
        <v>160</v>
      </c>
      <c r="C68" s="70" t="s">
        <v>291</v>
      </c>
      <c r="D68" s="23" t="s">
        <v>161</v>
      </c>
      <c r="E68" s="110">
        <v>65</v>
      </c>
    </row>
    <row r="69" spans="1:7" ht="30" customHeight="1">
      <c r="A69" s="16" t="s">
        <v>162</v>
      </c>
      <c r="B69" s="95" t="s">
        <v>163</v>
      </c>
      <c r="C69" s="70" t="s">
        <v>333</v>
      </c>
      <c r="D69" s="23" t="s">
        <v>221</v>
      </c>
      <c r="E69" s="110">
        <v>65</v>
      </c>
    </row>
    <row r="70" spans="1:7" ht="42" customHeight="1">
      <c r="A70" s="16" t="s">
        <v>164</v>
      </c>
      <c r="B70" s="95" t="s">
        <v>165</v>
      </c>
      <c r="C70" s="70" t="s">
        <v>334</v>
      </c>
      <c r="D70" s="23" t="s">
        <v>166</v>
      </c>
      <c r="E70" s="110">
        <v>65</v>
      </c>
    </row>
    <row r="71" spans="1:7">
      <c r="A71" s="254" t="s">
        <v>222</v>
      </c>
      <c r="B71" s="255"/>
      <c r="C71" s="255"/>
      <c r="D71" s="255"/>
      <c r="E71" s="256"/>
    </row>
    <row r="72" spans="1:7">
      <c r="A72" s="254"/>
      <c r="B72" s="255"/>
      <c r="C72" s="255"/>
      <c r="D72" s="255"/>
      <c r="E72" s="256"/>
    </row>
    <row r="73" spans="1:7">
      <c r="A73" s="254"/>
      <c r="B73" s="255"/>
      <c r="C73" s="255"/>
      <c r="D73" s="255"/>
      <c r="E73" s="256"/>
    </row>
    <row r="74" spans="1:7" ht="12" customHeight="1">
      <c r="A74" s="257"/>
      <c r="B74" s="258"/>
      <c r="C74" s="258"/>
      <c r="D74" s="258"/>
      <c r="E74" s="259"/>
    </row>
    <row r="75" spans="1:7" ht="13.5">
      <c r="A75" s="18"/>
      <c r="B75" s="18"/>
      <c r="C75" s="18"/>
      <c r="D75" s="119"/>
      <c r="E75" s="18"/>
    </row>
    <row r="76" spans="1:7" ht="13.5">
      <c r="A76" s="18"/>
      <c r="B76" s="18"/>
      <c r="C76" s="18"/>
      <c r="D76" s="119"/>
      <c r="E76" s="18"/>
    </row>
    <row r="77" spans="1:7" ht="13.5">
      <c r="A77" s="18"/>
      <c r="B77" s="18"/>
      <c r="C77" s="18"/>
      <c r="D77" s="119"/>
      <c r="E77" s="18"/>
    </row>
    <row r="78" spans="1:7" ht="13.5">
      <c r="A78" s="18"/>
      <c r="B78" s="18"/>
      <c r="C78" s="18"/>
      <c r="D78" s="119"/>
      <c r="E78" s="18"/>
    </row>
    <row r="79" spans="1:7" ht="14.25">
      <c r="A79" s="65"/>
      <c r="B79" s="65"/>
      <c r="C79" s="65"/>
      <c r="D79" s="119"/>
      <c r="E79" s="65"/>
    </row>
    <row r="80" spans="1:7" ht="14.25">
      <c r="A80" s="65"/>
      <c r="B80" s="65"/>
      <c r="C80" s="65"/>
      <c r="D80" s="119"/>
      <c r="E80" s="65"/>
    </row>
    <row r="81" spans="1:5" ht="14.25">
      <c r="A81" s="65"/>
      <c r="B81" s="65"/>
      <c r="C81" s="65"/>
      <c r="D81" s="119"/>
      <c r="E81" s="65"/>
    </row>
  </sheetData>
  <mergeCells count="15">
    <mergeCell ref="A71:E74"/>
    <mergeCell ref="A30:A31"/>
    <mergeCell ref="A1:E1"/>
    <mergeCell ref="A2:E2"/>
    <mergeCell ref="A8:A9"/>
    <mergeCell ref="A11:A14"/>
    <mergeCell ref="A3:E3"/>
    <mergeCell ref="A54:A56"/>
    <mergeCell ref="A51:A52"/>
    <mergeCell ref="A44:A47"/>
    <mergeCell ref="A49:A50"/>
    <mergeCell ref="A32:A35"/>
    <mergeCell ref="A36:A38"/>
    <mergeCell ref="A39:A40"/>
    <mergeCell ref="A41:A43"/>
  </mergeCells>
  <phoneticPr fontId="2" type="noConversion"/>
  <printOptions horizontalCentered="1"/>
  <pageMargins left="0.39370078740157483" right="0.39370078740157483" top="0.78740157480314965" bottom="0.39370078740157483" header="0" footer="0"/>
  <pageSetup scale="80" orientation="portrait" verticalDpi="200" r:id="rId1"/>
  <headerFooter alignWithMargins="0"/>
  <rowBreaks count="2" manualBreakCount="2">
    <brk id="29" max="4" man="1"/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59"/>
  <sheetViews>
    <sheetView view="pageBreakPreview" topLeftCell="A52" zoomScaleSheetLayoutView="100" workbookViewId="0">
      <selection activeCell="B14" sqref="B14"/>
    </sheetView>
  </sheetViews>
  <sheetFormatPr baseColWidth="10" defaultRowHeight="12.75"/>
  <cols>
    <col min="1" max="1" width="8.7109375" style="4" customWidth="1"/>
    <col min="2" max="2" width="42.42578125" style="4" customWidth="1"/>
    <col min="3" max="3" width="24" style="5" bestFit="1" customWidth="1"/>
    <col min="4" max="4" width="23.85546875" style="5" customWidth="1"/>
    <col min="5" max="5" width="15" style="123" customWidth="1"/>
  </cols>
  <sheetData>
    <row r="1" spans="1:5" ht="13.5" customHeight="1">
      <c r="A1" s="262" t="s">
        <v>173</v>
      </c>
      <c r="B1" s="263"/>
      <c r="C1" s="263"/>
      <c r="D1" s="263"/>
      <c r="E1" s="264"/>
    </row>
    <row r="2" spans="1:5" ht="13.5" customHeight="1">
      <c r="A2" s="277" t="s">
        <v>391</v>
      </c>
      <c r="B2" s="265"/>
      <c r="C2" s="265"/>
      <c r="D2" s="265"/>
      <c r="E2" s="278"/>
    </row>
    <row r="3" spans="1:5" ht="15.75" customHeight="1">
      <c r="A3" s="262" t="s">
        <v>156</v>
      </c>
      <c r="B3" s="263"/>
      <c r="C3" s="263"/>
      <c r="D3" s="263"/>
      <c r="E3" s="264"/>
    </row>
    <row r="4" spans="1:5" ht="15.75" customHeight="1">
      <c r="A4" s="277"/>
      <c r="B4" s="265"/>
      <c r="C4" s="265"/>
      <c r="D4" s="265"/>
      <c r="E4" s="278"/>
    </row>
    <row r="5" spans="1:5" ht="15.75" customHeight="1">
      <c r="A5" s="279"/>
      <c r="B5" s="280"/>
      <c r="C5" s="280"/>
      <c r="D5" s="280"/>
      <c r="E5" s="281"/>
    </row>
    <row r="6" spans="1:5" ht="15" customHeight="1">
      <c r="A6" s="386" t="s">
        <v>32</v>
      </c>
      <c r="B6" s="386" t="s">
        <v>33</v>
      </c>
      <c r="C6" s="387" t="s">
        <v>225</v>
      </c>
      <c r="D6" s="387"/>
      <c r="E6" s="387"/>
    </row>
    <row r="7" spans="1:5">
      <c r="A7" s="270"/>
      <c r="B7" s="270"/>
      <c r="C7" s="99" t="s">
        <v>18</v>
      </c>
      <c r="D7" s="100" t="s">
        <v>19</v>
      </c>
      <c r="E7" s="388" t="s">
        <v>31</v>
      </c>
    </row>
    <row r="8" spans="1:5" ht="15" customHeight="1">
      <c r="A8" s="19">
        <v>14</v>
      </c>
      <c r="B8" s="19" t="s">
        <v>335</v>
      </c>
      <c r="C8" s="181" t="s">
        <v>119</v>
      </c>
      <c r="D8" s="182" t="s">
        <v>107</v>
      </c>
      <c r="E8" s="187">
        <v>160</v>
      </c>
    </row>
    <row r="9" spans="1:5" ht="15" customHeight="1">
      <c r="A9" s="19">
        <v>12</v>
      </c>
      <c r="B9" s="19" t="s">
        <v>336</v>
      </c>
      <c r="C9" s="181" t="s">
        <v>119</v>
      </c>
      <c r="D9" s="182" t="s">
        <v>107</v>
      </c>
      <c r="E9" s="187">
        <v>160</v>
      </c>
    </row>
    <row r="10" spans="1:5" ht="12" customHeight="1">
      <c r="A10" s="409"/>
      <c r="B10" s="225"/>
      <c r="C10" s="183"/>
      <c r="D10" s="184"/>
      <c r="E10" s="410"/>
    </row>
    <row r="11" spans="1:5">
      <c r="A11" s="386" t="s">
        <v>32</v>
      </c>
      <c r="B11" s="386" t="s">
        <v>33</v>
      </c>
      <c r="C11" s="389" t="s">
        <v>226</v>
      </c>
      <c r="D11" s="389"/>
      <c r="E11" s="389"/>
    </row>
    <row r="12" spans="1:5">
      <c r="A12" s="270"/>
      <c r="B12" s="270"/>
      <c r="C12" s="185" t="s">
        <v>18</v>
      </c>
      <c r="D12" s="186" t="s">
        <v>19</v>
      </c>
      <c r="E12" s="390" t="s">
        <v>31</v>
      </c>
    </row>
    <row r="13" spans="1:5" s="1" customFormat="1" ht="15" customHeight="1">
      <c r="A13" s="23">
        <v>11</v>
      </c>
      <c r="B13" s="23" t="s">
        <v>337</v>
      </c>
      <c r="C13" s="181" t="s">
        <v>107</v>
      </c>
      <c r="D13" s="182" t="s">
        <v>108</v>
      </c>
      <c r="E13" s="187">
        <v>170</v>
      </c>
    </row>
    <row r="14" spans="1:5" s="1" customFormat="1" ht="15" customHeight="1">
      <c r="A14" s="23">
        <v>12</v>
      </c>
      <c r="B14" s="23" t="s">
        <v>338</v>
      </c>
      <c r="C14" s="181" t="s">
        <v>107</v>
      </c>
      <c r="D14" s="182" t="s">
        <v>108</v>
      </c>
      <c r="E14" s="187">
        <v>170</v>
      </c>
    </row>
    <row r="15" spans="1:5" ht="15" customHeight="1">
      <c r="A15" s="19">
        <v>13</v>
      </c>
      <c r="B15" s="19" t="s">
        <v>339</v>
      </c>
      <c r="C15" s="181" t="s">
        <v>107</v>
      </c>
      <c r="D15" s="182" t="s">
        <v>108</v>
      </c>
      <c r="E15" s="187">
        <v>170</v>
      </c>
    </row>
    <row r="16" spans="1:5" ht="13.5" customHeight="1">
      <c r="A16" s="409"/>
      <c r="B16" s="225"/>
      <c r="C16" s="21"/>
      <c r="D16" s="22"/>
      <c r="E16" s="411"/>
    </row>
    <row r="17" spans="1:5">
      <c r="A17" s="386" t="s">
        <v>32</v>
      </c>
      <c r="B17" s="386" t="s">
        <v>33</v>
      </c>
      <c r="C17" s="391" t="s">
        <v>100</v>
      </c>
      <c r="D17" s="391"/>
      <c r="E17" s="391"/>
    </row>
    <row r="18" spans="1:5">
      <c r="A18" s="270"/>
      <c r="B18" s="270"/>
      <c r="C18" s="99" t="s">
        <v>18</v>
      </c>
      <c r="D18" s="100" t="s">
        <v>19</v>
      </c>
      <c r="E18" s="388" t="s">
        <v>31</v>
      </c>
    </row>
    <row r="19" spans="1:5" ht="30" customHeight="1">
      <c r="A19" s="146">
        <v>13</v>
      </c>
      <c r="B19" s="197" t="s">
        <v>340</v>
      </c>
      <c r="C19" s="181" t="s">
        <v>108</v>
      </c>
      <c r="D19" s="181" t="s">
        <v>104</v>
      </c>
      <c r="E19" s="187">
        <v>160</v>
      </c>
    </row>
    <row r="20" spans="1:5" ht="13.5" customHeight="1">
      <c r="A20" s="409"/>
      <c r="B20" s="225"/>
      <c r="C20" s="183"/>
      <c r="D20" s="184"/>
      <c r="E20" s="410"/>
    </row>
    <row r="21" spans="1:5" ht="13.5" customHeight="1">
      <c r="A21" s="386" t="s">
        <v>32</v>
      </c>
      <c r="B21" s="386" t="s">
        <v>33</v>
      </c>
      <c r="C21" s="389" t="s">
        <v>109</v>
      </c>
      <c r="D21" s="389"/>
      <c r="E21" s="389"/>
    </row>
    <row r="22" spans="1:5">
      <c r="A22" s="270"/>
      <c r="B22" s="270"/>
      <c r="C22" s="185" t="s">
        <v>18</v>
      </c>
      <c r="D22" s="186" t="s">
        <v>19</v>
      </c>
      <c r="E22" s="390" t="s">
        <v>31</v>
      </c>
    </row>
    <row r="23" spans="1:5" s="1" customFormat="1" ht="15" customHeight="1">
      <c r="A23" s="23">
        <v>11</v>
      </c>
      <c r="B23" s="23" t="s">
        <v>341</v>
      </c>
      <c r="C23" s="181" t="s">
        <v>120</v>
      </c>
      <c r="D23" s="182" t="s">
        <v>108</v>
      </c>
      <c r="E23" s="187">
        <v>160</v>
      </c>
    </row>
    <row r="24" spans="1:5" s="1" customFormat="1" ht="15" customHeight="1">
      <c r="A24" s="23">
        <v>12</v>
      </c>
      <c r="B24" s="23" t="s">
        <v>341</v>
      </c>
      <c r="C24" s="181" t="s">
        <v>120</v>
      </c>
      <c r="D24" s="182" t="s">
        <v>108</v>
      </c>
      <c r="E24" s="187">
        <v>160</v>
      </c>
    </row>
    <row r="25" spans="1:5" s="1" customFormat="1" ht="15" customHeight="1">
      <c r="A25" s="23">
        <v>13</v>
      </c>
      <c r="B25" s="23" t="s">
        <v>292</v>
      </c>
      <c r="C25" s="181" t="s">
        <v>120</v>
      </c>
      <c r="D25" s="182" t="s">
        <v>108</v>
      </c>
      <c r="E25" s="187">
        <v>160</v>
      </c>
    </row>
    <row r="26" spans="1:5" ht="15" customHeight="1">
      <c r="A26" s="19">
        <v>14</v>
      </c>
      <c r="B26" s="19" t="s">
        <v>342</v>
      </c>
      <c r="C26" s="181" t="s">
        <v>120</v>
      </c>
      <c r="D26" s="182" t="s">
        <v>108</v>
      </c>
      <c r="E26" s="187">
        <v>160</v>
      </c>
    </row>
    <row r="27" spans="1:5" ht="14.25" customHeight="1">
      <c r="A27" s="409"/>
      <c r="B27" s="225"/>
      <c r="C27" s="21"/>
      <c r="D27" s="22"/>
      <c r="E27" s="411"/>
    </row>
    <row r="28" spans="1:5">
      <c r="A28" s="386" t="s">
        <v>32</v>
      </c>
      <c r="B28" s="386" t="s">
        <v>33</v>
      </c>
      <c r="C28" s="391" t="s">
        <v>108</v>
      </c>
      <c r="D28" s="391"/>
      <c r="E28" s="391"/>
    </row>
    <row r="29" spans="1:5">
      <c r="A29" s="270"/>
      <c r="B29" s="270"/>
      <c r="C29" s="99" t="s">
        <v>18</v>
      </c>
      <c r="D29" s="100" t="s">
        <v>19</v>
      </c>
      <c r="E29" s="388" t="s">
        <v>31</v>
      </c>
    </row>
    <row r="30" spans="1:5" ht="15" customHeight="1">
      <c r="A30" s="19">
        <v>13</v>
      </c>
      <c r="B30" s="19" t="s">
        <v>343</v>
      </c>
      <c r="C30" s="20" t="s">
        <v>109</v>
      </c>
      <c r="D30" s="227" t="s">
        <v>226</v>
      </c>
      <c r="E30" s="187">
        <v>160</v>
      </c>
    </row>
    <row r="31" spans="1:5" ht="12.75" customHeight="1">
      <c r="A31" s="412"/>
      <c r="B31" s="282"/>
      <c r="C31" s="282"/>
      <c r="D31" s="282"/>
      <c r="E31" s="413"/>
    </row>
    <row r="32" spans="1:5">
      <c r="A32" s="386" t="s">
        <v>32</v>
      </c>
      <c r="B32" s="386" t="s">
        <v>33</v>
      </c>
      <c r="C32" s="391" t="s">
        <v>107</v>
      </c>
      <c r="D32" s="391"/>
      <c r="E32" s="391"/>
    </row>
    <row r="33" spans="1:5">
      <c r="A33" s="270"/>
      <c r="B33" s="270"/>
      <c r="C33" s="99" t="s">
        <v>18</v>
      </c>
      <c r="D33" s="100" t="s">
        <v>19</v>
      </c>
      <c r="E33" s="388" t="s">
        <v>31</v>
      </c>
    </row>
    <row r="34" spans="1:5" ht="15" customHeight="1">
      <c r="A34" s="19">
        <v>12</v>
      </c>
      <c r="B34" s="19" t="s">
        <v>344</v>
      </c>
      <c r="C34" s="20" t="s">
        <v>109</v>
      </c>
      <c r="D34" s="227" t="s">
        <v>110</v>
      </c>
      <c r="E34" s="187">
        <v>160</v>
      </c>
    </row>
    <row r="35" spans="1:5" ht="13.5" customHeight="1">
      <c r="A35" s="409"/>
      <c r="B35" s="225"/>
      <c r="C35" s="21"/>
      <c r="D35" s="22"/>
      <c r="E35" s="411"/>
    </row>
    <row r="36" spans="1:5">
      <c r="A36" s="386" t="s">
        <v>32</v>
      </c>
      <c r="B36" s="386" t="s">
        <v>33</v>
      </c>
      <c r="C36" s="391" t="s">
        <v>110</v>
      </c>
      <c r="D36" s="391"/>
      <c r="E36" s="391"/>
    </row>
    <row r="37" spans="1:5">
      <c r="A37" s="270"/>
      <c r="B37" s="270"/>
      <c r="C37" s="99" t="s">
        <v>18</v>
      </c>
      <c r="D37" s="100" t="s">
        <v>19</v>
      </c>
      <c r="E37" s="388" t="s">
        <v>31</v>
      </c>
    </row>
    <row r="38" spans="1:5" s="1" customFormat="1" ht="15" customHeight="1">
      <c r="A38" s="23">
        <v>11</v>
      </c>
      <c r="B38" s="23" t="s">
        <v>263</v>
      </c>
      <c r="C38" s="20" t="s">
        <v>107</v>
      </c>
      <c r="D38" s="227" t="s">
        <v>100</v>
      </c>
      <c r="E38" s="187">
        <v>160</v>
      </c>
    </row>
    <row r="39" spans="1:5" s="1" customFormat="1" ht="15" customHeight="1">
      <c r="A39" s="23">
        <v>12</v>
      </c>
      <c r="B39" s="23" t="s">
        <v>263</v>
      </c>
      <c r="C39" s="20" t="s">
        <v>107</v>
      </c>
      <c r="D39" s="227" t="s">
        <v>100</v>
      </c>
      <c r="E39" s="187">
        <v>160</v>
      </c>
    </row>
    <row r="40" spans="1:5" ht="15" customHeight="1">
      <c r="A40" s="19">
        <v>13</v>
      </c>
      <c r="B40" s="19" t="s">
        <v>264</v>
      </c>
      <c r="C40" s="20" t="s">
        <v>107</v>
      </c>
      <c r="D40" s="227" t="s">
        <v>100</v>
      </c>
      <c r="E40" s="187">
        <v>160</v>
      </c>
    </row>
    <row r="41" spans="1:5" ht="12" customHeight="1">
      <c r="A41" s="409"/>
      <c r="B41" s="225"/>
      <c r="C41" s="21"/>
      <c r="D41" s="22"/>
      <c r="E41" s="411"/>
    </row>
    <row r="42" spans="1:5">
      <c r="A42" s="386" t="s">
        <v>32</v>
      </c>
      <c r="B42" s="386" t="s">
        <v>33</v>
      </c>
      <c r="C42" s="391" t="s">
        <v>111</v>
      </c>
      <c r="D42" s="391"/>
      <c r="E42" s="391"/>
    </row>
    <row r="43" spans="1:5">
      <c r="A43" s="270"/>
      <c r="B43" s="270"/>
      <c r="C43" s="99" t="s">
        <v>18</v>
      </c>
      <c r="D43" s="100" t="s">
        <v>19</v>
      </c>
      <c r="E43" s="388" t="s">
        <v>31</v>
      </c>
    </row>
    <row r="44" spans="1:5" ht="15" customHeight="1">
      <c r="A44" s="19">
        <v>12</v>
      </c>
      <c r="B44" s="19" t="s">
        <v>345</v>
      </c>
      <c r="C44" s="20" t="s">
        <v>130</v>
      </c>
      <c r="D44" s="227" t="s">
        <v>110</v>
      </c>
      <c r="E44" s="187">
        <v>160</v>
      </c>
    </row>
    <row r="45" spans="1:5" ht="15" customHeight="1">
      <c r="A45" s="19">
        <v>12</v>
      </c>
      <c r="B45" s="19" t="s">
        <v>346</v>
      </c>
      <c r="C45" s="24" t="s">
        <v>110</v>
      </c>
      <c r="D45" s="25" t="s">
        <v>227</v>
      </c>
      <c r="E45" s="392">
        <v>120</v>
      </c>
    </row>
    <row r="46" spans="1:5" ht="15" customHeight="1">
      <c r="A46" s="19">
        <v>15</v>
      </c>
      <c r="B46" s="19" t="s">
        <v>347</v>
      </c>
      <c r="C46" s="24" t="s">
        <v>110</v>
      </c>
      <c r="D46" s="25" t="s">
        <v>227</v>
      </c>
      <c r="E46" s="392">
        <v>120</v>
      </c>
    </row>
    <row r="47" spans="1:5" ht="15" customHeight="1">
      <c r="A47" s="19">
        <v>18</v>
      </c>
      <c r="B47" s="19" t="s">
        <v>348</v>
      </c>
      <c r="C47" s="24" t="s">
        <v>110</v>
      </c>
      <c r="D47" s="25" t="s">
        <v>227</v>
      </c>
      <c r="E47" s="392">
        <v>120</v>
      </c>
    </row>
    <row r="48" spans="1:5" ht="15" customHeight="1">
      <c r="A48" s="19">
        <v>12</v>
      </c>
      <c r="B48" s="19" t="s">
        <v>278</v>
      </c>
      <c r="C48" s="24" t="s">
        <v>133</v>
      </c>
      <c r="D48" s="25" t="s">
        <v>130</v>
      </c>
      <c r="E48" s="392">
        <v>120</v>
      </c>
    </row>
    <row r="49" spans="1:5" ht="15" customHeight="1">
      <c r="A49" s="19">
        <v>14</v>
      </c>
      <c r="B49" s="19" t="s">
        <v>292</v>
      </c>
      <c r="C49" s="24" t="s">
        <v>133</v>
      </c>
      <c r="D49" s="25" t="s">
        <v>130</v>
      </c>
      <c r="E49" s="392">
        <v>120</v>
      </c>
    </row>
    <row r="50" spans="1:5" ht="11.25" customHeight="1">
      <c r="A50" s="409"/>
      <c r="B50" s="225"/>
      <c r="C50" s="21"/>
      <c r="D50" s="22"/>
      <c r="E50" s="411"/>
    </row>
    <row r="51" spans="1:5">
      <c r="A51" s="270" t="s">
        <v>32</v>
      </c>
      <c r="B51" s="270" t="s">
        <v>33</v>
      </c>
      <c r="C51" s="391" t="s">
        <v>129</v>
      </c>
      <c r="D51" s="391"/>
      <c r="E51" s="391"/>
    </row>
    <row r="52" spans="1:5">
      <c r="A52" s="271"/>
      <c r="B52" s="271"/>
      <c r="C52" s="101" t="s">
        <v>18</v>
      </c>
      <c r="D52" s="102" t="s">
        <v>19</v>
      </c>
      <c r="E52" s="121" t="s">
        <v>31</v>
      </c>
    </row>
    <row r="53" spans="1:5" s="1" customFormat="1" ht="15" customHeight="1">
      <c r="A53" s="26">
        <v>11</v>
      </c>
      <c r="B53" s="26" t="s">
        <v>349</v>
      </c>
      <c r="C53" s="27" t="s">
        <v>101</v>
      </c>
      <c r="D53" s="28" t="s">
        <v>130</v>
      </c>
      <c r="E53" s="414">
        <v>95</v>
      </c>
    </row>
    <row r="54" spans="1:5" ht="15" customHeight="1">
      <c r="A54" s="19">
        <v>14</v>
      </c>
      <c r="B54" s="19" t="s">
        <v>350</v>
      </c>
      <c r="C54" s="24" t="s">
        <v>101</v>
      </c>
      <c r="D54" s="25" t="s">
        <v>130</v>
      </c>
      <c r="E54" s="392">
        <v>95</v>
      </c>
    </row>
    <row r="55" spans="1:5" ht="15" customHeight="1">
      <c r="A55" s="19">
        <v>16</v>
      </c>
      <c r="B55" s="19">
        <v>2</v>
      </c>
      <c r="C55" s="24" t="s">
        <v>101</v>
      </c>
      <c r="D55" s="25" t="s">
        <v>130</v>
      </c>
      <c r="E55" s="392">
        <v>95</v>
      </c>
    </row>
    <row r="56" spans="1:5" ht="15" customHeight="1">
      <c r="A56" s="19">
        <v>11</v>
      </c>
      <c r="B56" s="19" t="s">
        <v>351</v>
      </c>
      <c r="C56" s="24" t="s">
        <v>130</v>
      </c>
      <c r="D56" s="25" t="s">
        <v>131</v>
      </c>
      <c r="E56" s="392">
        <v>160</v>
      </c>
    </row>
    <row r="57" spans="1:5" ht="15" customHeight="1">
      <c r="A57" s="19">
        <v>11</v>
      </c>
      <c r="B57" s="19" t="s">
        <v>352</v>
      </c>
      <c r="C57" s="24" t="s">
        <v>131</v>
      </c>
      <c r="D57" s="25" t="s">
        <v>227</v>
      </c>
      <c r="E57" s="392">
        <v>95</v>
      </c>
    </row>
    <row r="58" spans="1:5" ht="15" customHeight="1">
      <c r="A58" s="19">
        <v>15</v>
      </c>
      <c r="B58" s="19" t="s">
        <v>303</v>
      </c>
      <c r="C58" s="24" t="s">
        <v>131</v>
      </c>
      <c r="D58" s="25" t="s">
        <v>227</v>
      </c>
      <c r="E58" s="392">
        <v>95</v>
      </c>
    </row>
    <row r="59" spans="1:5" ht="15" customHeight="1">
      <c r="A59" s="19">
        <v>17</v>
      </c>
      <c r="B59" s="19" t="s">
        <v>353</v>
      </c>
      <c r="C59" s="24" t="s">
        <v>131</v>
      </c>
      <c r="D59" s="25" t="s">
        <v>227</v>
      </c>
      <c r="E59" s="392">
        <v>95</v>
      </c>
    </row>
    <row r="60" spans="1:5" ht="11.25" customHeight="1">
      <c r="A60" s="409"/>
      <c r="B60" s="225"/>
      <c r="C60" s="21"/>
      <c r="D60" s="22"/>
      <c r="E60" s="411"/>
    </row>
    <row r="61" spans="1:5" ht="15" customHeight="1">
      <c r="A61" s="270" t="s">
        <v>32</v>
      </c>
      <c r="B61" s="270" t="s">
        <v>33</v>
      </c>
      <c r="C61" s="393" t="s">
        <v>134</v>
      </c>
      <c r="D61" s="393"/>
      <c r="E61" s="393"/>
    </row>
    <row r="62" spans="1:5">
      <c r="A62" s="271"/>
      <c r="B62" s="271"/>
      <c r="C62" s="101" t="s">
        <v>18</v>
      </c>
      <c r="D62" s="102" t="s">
        <v>19</v>
      </c>
      <c r="E62" s="121" t="s">
        <v>31</v>
      </c>
    </row>
    <row r="63" spans="1:5" s="1" customFormat="1" ht="15" customHeight="1">
      <c r="A63" s="26">
        <v>11</v>
      </c>
      <c r="B63" s="26">
        <v>8</v>
      </c>
      <c r="C63" s="27" t="s">
        <v>135</v>
      </c>
      <c r="D63" s="28" t="s">
        <v>130</v>
      </c>
      <c r="E63" s="414">
        <v>95</v>
      </c>
    </row>
    <row r="64" spans="1:5" s="1" customFormat="1" ht="15" customHeight="1">
      <c r="A64" s="26">
        <v>12</v>
      </c>
      <c r="B64" s="26">
        <v>40</v>
      </c>
      <c r="C64" s="24" t="s">
        <v>135</v>
      </c>
      <c r="D64" s="25" t="s">
        <v>130</v>
      </c>
      <c r="E64" s="392">
        <v>95</v>
      </c>
    </row>
    <row r="65" spans="1:5" ht="15" customHeight="1">
      <c r="A65" s="19">
        <v>14</v>
      </c>
      <c r="B65" s="19" t="s">
        <v>354</v>
      </c>
      <c r="C65" s="24" t="s">
        <v>135</v>
      </c>
      <c r="D65" s="25" t="s">
        <v>130</v>
      </c>
      <c r="E65" s="392">
        <v>95</v>
      </c>
    </row>
    <row r="66" spans="1:5" ht="15" customHeight="1">
      <c r="A66" s="19">
        <v>11</v>
      </c>
      <c r="B66" s="19" t="s">
        <v>355</v>
      </c>
      <c r="C66" s="24" t="s">
        <v>130</v>
      </c>
      <c r="D66" s="25" t="s">
        <v>131</v>
      </c>
      <c r="E66" s="392">
        <v>160</v>
      </c>
    </row>
    <row r="67" spans="1:5" ht="15" customHeight="1">
      <c r="A67" s="19">
        <v>12</v>
      </c>
      <c r="B67" s="19" t="s">
        <v>356</v>
      </c>
      <c r="C67" s="24" t="s">
        <v>130</v>
      </c>
      <c r="D67" s="25" t="s">
        <v>131</v>
      </c>
      <c r="E67" s="392">
        <v>160</v>
      </c>
    </row>
    <row r="68" spans="1:5" ht="15" customHeight="1">
      <c r="A68" s="19">
        <v>11</v>
      </c>
      <c r="B68" s="19" t="s">
        <v>294</v>
      </c>
      <c r="C68" s="24" t="s">
        <v>131</v>
      </c>
      <c r="D68" s="25" t="s">
        <v>132</v>
      </c>
      <c r="E68" s="392">
        <v>85</v>
      </c>
    </row>
    <row r="69" spans="1:5" ht="15" customHeight="1">
      <c r="A69" s="19">
        <v>12</v>
      </c>
      <c r="B69" s="19" t="s">
        <v>293</v>
      </c>
      <c r="C69" s="24" t="s">
        <v>131</v>
      </c>
      <c r="D69" s="25" t="s">
        <v>132</v>
      </c>
      <c r="E69" s="392">
        <v>85</v>
      </c>
    </row>
    <row r="70" spans="1:5" ht="15" customHeight="1">
      <c r="A70" s="29">
        <v>15</v>
      </c>
      <c r="B70" s="29" t="s">
        <v>292</v>
      </c>
      <c r="C70" s="30" t="s">
        <v>131</v>
      </c>
      <c r="D70" s="31" t="s">
        <v>132</v>
      </c>
      <c r="E70" s="415">
        <v>85</v>
      </c>
    </row>
    <row r="71" spans="1:5">
      <c r="A71" s="270" t="s">
        <v>32</v>
      </c>
      <c r="B71" s="270" t="s">
        <v>33</v>
      </c>
      <c r="C71" s="391" t="s">
        <v>131</v>
      </c>
      <c r="D71" s="391"/>
      <c r="E71" s="391"/>
    </row>
    <row r="72" spans="1:5">
      <c r="A72" s="271"/>
      <c r="B72" s="271"/>
      <c r="C72" s="101" t="s">
        <v>18</v>
      </c>
      <c r="D72" s="102" t="s">
        <v>19</v>
      </c>
      <c r="E72" s="121" t="s">
        <v>31</v>
      </c>
    </row>
    <row r="73" spans="1:5" ht="15" customHeight="1">
      <c r="A73" s="32">
        <v>11</v>
      </c>
      <c r="B73" s="32" t="s">
        <v>357</v>
      </c>
      <c r="C73" s="27" t="s">
        <v>129</v>
      </c>
      <c r="D73" s="28" t="s">
        <v>134</v>
      </c>
      <c r="E73" s="414">
        <v>160</v>
      </c>
    </row>
    <row r="74" spans="1:5" ht="12" customHeight="1">
      <c r="A74" s="409"/>
      <c r="B74" s="225"/>
      <c r="C74" s="21"/>
      <c r="D74" s="22"/>
      <c r="E74" s="411"/>
    </row>
    <row r="75" spans="1:5" ht="15" customHeight="1">
      <c r="A75" s="386" t="s">
        <v>32</v>
      </c>
      <c r="B75" s="386" t="s">
        <v>33</v>
      </c>
      <c r="C75" s="391" t="s">
        <v>231</v>
      </c>
      <c r="D75" s="391"/>
      <c r="E75" s="391"/>
    </row>
    <row r="76" spans="1:5">
      <c r="A76" s="386"/>
      <c r="B76" s="386"/>
      <c r="C76" s="101" t="s">
        <v>18</v>
      </c>
      <c r="D76" s="102" t="s">
        <v>19</v>
      </c>
      <c r="E76" s="121" t="s">
        <v>31</v>
      </c>
    </row>
    <row r="77" spans="1:5" ht="13.5">
      <c r="A77" s="416">
        <v>20</v>
      </c>
      <c r="B77" s="225" t="s">
        <v>358</v>
      </c>
      <c r="C77" s="394" t="s">
        <v>228</v>
      </c>
      <c r="D77" s="394" t="s">
        <v>229</v>
      </c>
      <c r="E77" s="417">
        <v>110</v>
      </c>
    </row>
    <row r="78" spans="1:5" ht="13.5">
      <c r="A78" s="399"/>
      <c r="B78" s="33" t="s">
        <v>359</v>
      </c>
      <c r="C78" s="283"/>
      <c r="D78" s="283"/>
      <c r="E78" s="418"/>
    </row>
    <row r="79" spans="1:5" ht="12" customHeight="1">
      <c r="A79" s="409"/>
      <c r="B79" s="225"/>
      <c r="C79" s="21"/>
      <c r="D79" s="22"/>
      <c r="E79" s="411"/>
    </row>
    <row r="80" spans="1:5" ht="15.75" customHeight="1">
      <c r="A80" s="270" t="s">
        <v>32</v>
      </c>
      <c r="B80" s="270" t="s">
        <v>33</v>
      </c>
      <c r="C80" s="391" t="s">
        <v>230</v>
      </c>
      <c r="D80" s="391"/>
      <c r="E80" s="391"/>
    </row>
    <row r="81" spans="1:5">
      <c r="A81" s="271"/>
      <c r="B81" s="271"/>
      <c r="C81" s="101" t="s">
        <v>18</v>
      </c>
      <c r="D81" s="102" t="s">
        <v>19</v>
      </c>
      <c r="E81" s="121" t="s">
        <v>31</v>
      </c>
    </row>
    <row r="82" spans="1:5" ht="15" customHeight="1">
      <c r="A82" s="32">
        <v>12</v>
      </c>
      <c r="B82" s="32" t="s">
        <v>360</v>
      </c>
      <c r="C82" s="224" t="s">
        <v>226</v>
      </c>
      <c r="D82" s="34" t="s">
        <v>258</v>
      </c>
      <c r="E82" s="419">
        <v>115</v>
      </c>
    </row>
    <row r="83" spans="1:5" ht="15" customHeight="1">
      <c r="A83" s="29">
        <v>14</v>
      </c>
      <c r="B83" s="29" t="s">
        <v>361</v>
      </c>
      <c r="C83" s="20" t="s">
        <v>226</v>
      </c>
      <c r="D83" s="227" t="s">
        <v>258</v>
      </c>
      <c r="E83" s="187">
        <v>115</v>
      </c>
    </row>
    <row r="84" spans="1:5" ht="15" customHeight="1">
      <c r="A84" s="29">
        <v>15</v>
      </c>
      <c r="B84" s="29" t="s">
        <v>362</v>
      </c>
      <c r="C84" s="20" t="s">
        <v>226</v>
      </c>
      <c r="D84" s="227" t="s">
        <v>258</v>
      </c>
      <c r="E84" s="187">
        <v>115</v>
      </c>
    </row>
    <row r="85" spans="1:5" ht="13.5" customHeight="1">
      <c r="A85" s="29"/>
      <c r="B85" s="29"/>
      <c r="C85" s="35"/>
      <c r="D85" s="36"/>
      <c r="E85" s="420"/>
    </row>
    <row r="86" spans="1:5" ht="15" customHeight="1">
      <c r="A86" s="270" t="s">
        <v>32</v>
      </c>
      <c r="B86" s="270" t="s">
        <v>33</v>
      </c>
      <c r="C86" s="391" t="s">
        <v>98</v>
      </c>
      <c r="D86" s="391"/>
      <c r="E86" s="391"/>
    </row>
    <row r="87" spans="1:5" ht="15" customHeight="1">
      <c r="A87" s="271"/>
      <c r="B87" s="271"/>
      <c r="C87" s="101" t="s">
        <v>18</v>
      </c>
      <c r="D87" s="102" t="s">
        <v>19</v>
      </c>
      <c r="E87" s="121" t="s">
        <v>31</v>
      </c>
    </row>
    <row r="88" spans="1:5" ht="15" customHeight="1">
      <c r="A88" s="32">
        <v>13</v>
      </c>
      <c r="B88" s="32" t="s">
        <v>363</v>
      </c>
      <c r="C88" s="224" t="s">
        <v>99</v>
      </c>
      <c r="D88" s="34" t="s">
        <v>100</v>
      </c>
      <c r="E88" s="419">
        <v>110</v>
      </c>
    </row>
    <row r="89" spans="1:5" ht="15" customHeight="1">
      <c r="A89" s="29">
        <v>13</v>
      </c>
      <c r="B89" s="29" t="s">
        <v>364</v>
      </c>
      <c r="C89" s="20" t="s">
        <v>100</v>
      </c>
      <c r="D89" s="227" t="s">
        <v>101</v>
      </c>
      <c r="E89" s="187">
        <v>130</v>
      </c>
    </row>
    <row r="90" spans="1:5" ht="15" customHeight="1">
      <c r="A90" s="29">
        <v>14</v>
      </c>
      <c r="B90" s="29" t="s">
        <v>365</v>
      </c>
      <c r="C90" s="20" t="s">
        <v>100</v>
      </c>
      <c r="D90" s="227" t="s">
        <v>101</v>
      </c>
      <c r="E90" s="187">
        <v>130</v>
      </c>
    </row>
    <row r="91" spans="1:5" ht="15" customHeight="1">
      <c r="A91" s="29">
        <v>16</v>
      </c>
      <c r="B91" s="29" t="s">
        <v>366</v>
      </c>
      <c r="C91" s="20" t="s">
        <v>100</v>
      </c>
      <c r="D91" s="227" t="s">
        <v>101</v>
      </c>
      <c r="E91" s="187">
        <v>130</v>
      </c>
    </row>
    <row r="92" spans="1:5" ht="27.75" customHeight="1">
      <c r="A92" s="146">
        <v>16</v>
      </c>
      <c r="B92" s="198" t="s">
        <v>367</v>
      </c>
      <c r="C92" s="20" t="s">
        <v>101</v>
      </c>
      <c r="D92" s="20" t="s">
        <v>112</v>
      </c>
      <c r="E92" s="187">
        <v>110</v>
      </c>
    </row>
    <row r="93" spans="1:5" ht="13.5">
      <c r="A93" s="409"/>
      <c r="B93" s="225"/>
      <c r="C93" s="37"/>
      <c r="D93" s="38"/>
      <c r="E93" s="421"/>
    </row>
    <row r="94" spans="1:5">
      <c r="A94" s="270" t="s">
        <v>32</v>
      </c>
      <c r="B94" s="272" t="s">
        <v>33</v>
      </c>
      <c r="C94" s="274" t="s">
        <v>102</v>
      </c>
      <c r="D94" s="275"/>
      <c r="E94" s="276"/>
    </row>
    <row r="95" spans="1:5">
      <c r="A95" s="271"/>
      <c r="B95" s="273"/>
      <c r="C95" s="101" t="s">
        <v>18</v>
      </c>
      <c r="D95" s="102" t="s">
        <v>19</v>
      </c>
      <c r="E95" s="121" t="s">
        <v>31</v>
      </c>
    </row>
    <row r="96" spans="1:5" ht="15" customHeight="1">
      <c r="A96" s="19">
        <v>13</v>
      </c>
      <c r="B96" s="19" t="s">
        <v>368</v>
      </c>
      <c r="C96" s="20" t="s">
        <v>121</v>
      </c>
      <c r="D96" s="227" t="s">
        <v>99</v>
      </c>
      <c r="E96" s="187">
        <v>100</v>
      </c>
    </row>
    <row r="97" spans="1:5" ht="13.5" customHeight="1">
      <c r="A97" s="409"/>
      <c r="B97" s="225"/>
      <c r="C97" s="21"/>
      <c r="D97" s="22"/>
      <c r="E97" s="411"/>
    </row>
    <row r="98" spans="1:5">
      <c r="A98" s="270" t="s">
        <v>32</v>
      </c>
      <c r="B98" s="270" t="s">
        <v>33</v>
      </c>
      <c r="C98" s="391" t="s">
        <v>101</v>
      </c>
      <c r="D98" s="391"/>
      <c r="E98" s="391"/>
    </row>
    <row r="99" spans="1:5">
      <c r="A99" s="271"/>
      <c r="B99" s="271"/>
      <c r="C99" s="101" t="s">
        <v>18</v>
      </c>
      <c r="D99" s="102" t="s">
        <v>19</v>
      </c>
      <c r="E99" s="121" t="s">
        <v>31</v>
      </c>
    </row>
    <row r="100" spans="1:5" ht="15" customHeight="1">
      <c r="A100" s="32">
        <v>16</v>
      </c>
      <c r="B100" s="32" t="s">
        <v>369</v>
      </c>
      <c r="C100" s="224" t="s">
        <v>98</v>
      </c>
      <c r="D100" s="34" t="s">
        <v>122</v>
      </c>
      <c r="E100" s="419">
        <v>80</v>
      </c>
    </row>
    <row r="101" spans="1:5" ht="12.75" customHeight="1">
      <c r="A101" s="409"/>
      <c r="B101" s="225"/>
      <c r="C101" s="21"/>
      <c r="D101" s="22"/>
      <c r="E101" s="411"/>
    </row>
    <row r="102" spans="1:5">
      <c r="A102" s="270" t="s">
        <v>32</v>
      </c>
      <c r="B102" s="270" t="s">
        <v>33</v>
      </c>
      <c r="C102" s="391" t="s">
        <v>103</v>
      </c>
      <c r="D102" s="391"/>
      <c r="E102" s="391"/>
    </row>
    <row r="103" spans="1:5">
      <c r="A103" s="271"/>
      <c r="B103" s="271"/>
      <c r="C103" s="101" t="s">
        <v>18</v>
      </c>
      <c r="D103" s="102" t="s">
        <v>19</v>
      </c>
      <c r="E103" s="121" t="s">
        <v>31</v>
      </c>
    </row>
    <row r="104" spans="1:5" ht="15" customHeight="1">
      <c r="A104" s="32">
        <v>16</v>
      </c>
      <c r="B104" s="32" t="s">
        <v>370</v>
      </c>
      <c r="C104" s="224" t="s">
        <v>122</v>
      </c>
      <c r="D104" s="34" t="s">
        <v>123</v>
      </c>
      <c r="E104" s="419">
        <v>70</v>
      </c>
    </row>
    <row r="105" spans="1:5" ht="15" customHeight="1">
      <c r="A105" s="19">
        <v>23</v>
      </c>
      <c r="B105" s="19" t="s">
        <v>371</v>
      </c>
      <c r="C105" s="20" t="s">
        <v>122</v>
      </c>
      <c r="D105" s="227" t="s">
        <v>123</v>
      </c>
      <c r="E105" s="187">
        <v>70</v>
      </c>
    </row>
    <row r="106" spans="1:5" ht="12.75" customHeight="1">
      <c r="A106" s="401"/>
      <c r="B106" s="402"/>
      <c r="C106" s="407"/>
      <c r="D106" s="403"/>
      <c r="E106" s="404"/>
    </row>
    <row r="107" spans="1:5">
      <c r="A107" s="270" t="s">
        <v>32</v>
      </c>
      <c r="B107" s="270" t="s">
        <v>33</v>
      </c>
      <c r="C107" s="391" t="s">
        <v>105</v>
      </c>
      <c r="D107" s="391"/>
      <c r="E107" s="391"/>
    </row>
    <row r="108" spans="1:5">
      <c r="A108" s="271"/>
      <c r="B108" s="271"/>
      <c r="C108" s="101" t="s">
        <v>18</v>
      </c>
      <c r="D108" s="102" t="s">
        <v>19</v>
      </c>
      <c r="E108" s="121" t="s">
        <v>31</v>
      </c>
    </row>
    <row r="109" spans="1:5" s="1" customFormat="1" ht="15" customHeight="1">
      <c r="A109" s="26">
        <v>13</v>
      </c>
      <c r="B109" s="26">
        <v>72</v>
      </c>
      <c r="C109" s="224" t="s">
        <v>106</v>
      </c>
      <c r="D109" s="34" t="s">
        <v>124</v>
      </c>
      <c r="E109" s="419">
        <v>70</v>
      </c>
    </row>
    <row r="110" spans="1:5" s="1" customFormat="1" ht="15" customHeight="1">
      <c r="A110" s="26">
        <v>14</v>
      </c>
      <c r="B110" s="26">
        <v>25</v>
      </c>
      <c r="C110" s="20" t="s">
        <v>106</v>
      </c>
      <c r="D110" s="227" t="s">
        <v>124</v>
      </c>
      <c r="E110" s="187">
        <v>70</v>
      </c>
    </row>
    <row r="111" spans="1:5" s="1" customFormat="1" ht="15" customHeight="1">
      <c r="A111" s="26">
        <v>16</v>
      </c>
      <c r="B111" s="26" t="s">
        <v>372</v>
      </c>
      <c r="C111" s="20" t="s">
        <v>106</v>
      </c>
      <c r="D111" s="227" t="s">
        <v>124</v>
      </c>
      <c r="E111" s="187">
        <v>70</v>
      </c>
    </row>
    <row r="112" spans="1:5" s="1" customFormat="1" ht="15" customHeight="1">
      <c r="A112" s="26">
        <v>23</v>
      </c>
      <c r="B112" s="26" t="s">
        <v>373</v>
      </c>
      <c r="C112" s="20" t="s">
        <v>106</v>
      </c>
      <c r="D112" s="227" t="s">
        <v>124</v>
      </c>
      <c r="E112" s="187">
        <v>70</v>
      </c>
    </row>
    <row r="113" spans="1:5" ht="12.75" customHeight="1">
      <c r="A113" s="401"/>
      <c r="B113" s="402"/>
      <c r="C113" s="407"/>
      <c r="D113" s="403"/>
      <c r="E113" s="408"/>
    </row>
    <row r="114" spans="1:5">
      <c r="A114" s="270" t="s">
        <v>32</v>
      </c>
      <c r="B114" s="270" t="s">
        <v>33</v>
      </c>
      <c r="C114" s="391" t="s">
        <v>135</v>
      </c>
      <c r="D114" s="391"/>
      <c r="E114" s="391"/>
    </row>
    <row r="115" spans="1:5">
      <c r="A115" s="271"/>
      <c r="B115" s="271"/>
      <c r="C115" s="101" t="s">
        <v>18</v>
      </c>
      <c r="D115" s="102" t="s">
        <v>19</v>
      </c>
      <c r="E115" s="121" t="s">
        <v>31</v>
      </c>
    </row>
    <row r="116" spans="1:5" ht="13.5">
      <c r="A116" s="32">
        <v>14</v>
      </c>
      <c r="B116" s="32" t="s">
        <v>125</v>
      </c>
      <c r="C116" s="224" t="s">
        <v>134</v>
      </c>
      <c r="D116" s="34" t="s">
        <v>104</v>
      </c>
      <c r="E116" s="419">
        <v>70</v>
      </c>
    </row>
    <row r="117" spans="1:5" ht="12" customHeight="1">
      <c r="A117" s="401"/>
      <c r="B117" s="402"/>
      <c r="C117" s="407"/>
      <c r="D117" s="403"/>
      <c r="E117" s="404"/>
    </row>
    <row r="118" spans="1:5" ht="1.5" customHeight="1">
      <c r="A118" s="409"/>
      <c r="B118" s="225"/>
      <c r="C118" s="22"/>
      <c r="D118" s="22"/>
      <c r="E118" s="411"/>
    </row>
    <row r="119" spans="1:5" ht="26.25" customHeight="1">
      <c r="A119" s="274" t="s">
        <v>113</v>
      </c>
      <c r="B119" s="275"/>
      <c r="C119" s="275"/>
      <c r="D119" s="275"/>
      <c r="E119" s="276"/>
    </row>
    <row r="120" spans="1:5" ht="3.75" customHeight="1">
      <c r="A120" s="422"/>
      <c r="B120" s="39"/>
      <c r="C120" s="40"/>
      <c r="D120" s="40"/>
      <c r="E120" s="423"/>
    </row>
    <row r="121" spans="1:5" ht="15" customHeight="1">
      <c r="A121" s="270" t="s">
        <v>32</v>
      </c>
      <c r="B121" s="270" t="s">
        <v>33</v>
      </c>
      <c r="C121" s="391" t="s">
        <v>114</v>
      </c>
      <c r="D121" s="391"/>
      <c r="E121" s="391"/>
    </row>
    <row r="122" spans="1:5">
      <c r="A122" s="271"/>
      <c r="B122" s="271"/>
      <c r="C122" s="101" t="s">
        <v>18</v>
      </c>
      <c r="D122" s="102" t="s">
        <v>19</v>
      </c>
      <c r="E122" s="121" t="s">
        <v>31</v>
      </c>
    </row>
    <row r="123" spans="1:5" s="1" customFormat="1" ht="15" customHeight="1">
      <c r="A123" s="32">
        <v>7</v>
      </c>
      <c r="B123" s="32" t="s">
        <v>374</v>
      </c>
      <c r="C123" s="224" t="s">
        <v>115</v>
      </c>
      <c r="D123" s="34" t="s">
        <v>116</v>
      </c>
      <c r="E123" s="419">
        <v>185</v>
      </c>
    </row>
    <row r="124" spans="1:5" s="1" customFormat="1" ht="15" customHeight="1">
      <c r="A124" s="19">
        <v>8</v>
      </c>
      <c r="B124" s="19" t="s">
        <v>375</v>
      </c>
      <c r="C124" s="20" t="s">
        <v>115</v>
      </c>
      <c r="D124" s="227" t="s">
        <v>116</v>
      </c>
      <c r="E124" s="187">
        <v>185</v>
      </c>
    </row>
    <row r="125" spans="1:5" ht="15" customHeight="1">
      <c r="A125" s="19">
        <v>10</v>
      </c>
      <c r="B125" s="19" t="s">
        <v>376</v>
      </c>
      <c r="C125" s="20" t="s">
        <v>115</v>
      </c>
      <c r="D125" s="227" t="s">
        <v>116</v>
      </c>
      <c r="E125" s="187">
        <v>185</v>
      </c>
    </row>
    <row r="126" spans="1:5" ht="12.75" customHeight="1">
      <c r="A126" s="401"/>
      <c r="B126" s="402"/>
      <c r="C126" s="405"/>
      <c r="D126" s="226"/>
      <c r="E126" s="406"/>
    </row>
    <row r="127" spans="1:5">
      <c r="A127" s="386" t="s">
        <v>32</v>
      </c>
      <c r="B127" s="386" t="s">
        <v>33</v>
      </c>
      <c r="C127" s="391" t="s">
        <v>114</v>
      </c>
      <c r="D127" s="391"/>
      <c r="E127" s="391"/>
    </row>
    <row r="128" spans="1:5">
      <c r="A128" s="386"/>
      <c r="B128" s="386"/>
      <c r="C128" s="101" t="s">
        <v>18</v>
      </c>
      <c r="D128" s="102" t="s">
        <v>19</v>
      </c>
      <c r="E128" s="121" t="s">
        <v>31</v>
      </c>
    </row>
    <row r="129" spans="1:5" s="1" customFormat="1" ht="15" customHeight="1">
      <c r="A129" s="26">
        <v>8</v>
      </c>
      <c r="B129" s="26" t="s">
        <v>377</v>
      </c>
      <c r="C129" s="224" t="s">
        <v>126</v>
      </c>
      <c r="D129" s="34" t="s">
        <v>232</v>
      </c>
      <c r="E129" s="419">
        <v>180</v>
      </c>
    </row>
    <row r="130" spans="1:5" ht="15" customHeight="1">
      <c r="A130" s="19">
        <v>10</v>
      </c>
      <c r="B130" s="19" t="s">
        <v>378</v>
      </c>
      <c r="C130" s="20" t="s">
        <v>126</v>
      </c>
      <c r="D130" s="227" t="s">
        <v>232</v>
      </c>
      <c r="E130" s="187">
        <v>180</v>
      </c>
    </row>
    <row r="131" spans="1:5" ht="13.5">
      <c r="A131" s="409"/>
      <c r="B131" s="225"/>
      <c r="C131" s="22"/>
      <c r="D131" s="22"/>
      <c r="E131" s="411"/>
    </row>
    <row r="132" spans="1:5" ht="24" customHeight="1">
      <c r="A132" s="274" t="s">
        <v>127</v>
      </c>
      <c r="B132" s="275"/>
      <c r="C132" s="275"/>
      <c r="D132" s="275"/>
      <c r="E132" s="276"/>
    </row>
    <row r="133" spans="1:5" ht="13.5">
      <c r="A133" s="401"/>
      <c r="B133" s="402"/>
      <c r="C133" s="403"/>
      <c r="D133" s="403"/>
      <c r="E133" s="404"/>
    </row>
    <row r="134" spans="1:5" ht="13.5" customHeight="1">
      <c r="A134" s="270" t="s">
        <v>32</v>
      </c>
      <c r="B134" s="270" t="s">
        <v>33</v>
      </c>
      <c r="C134" s="391" t="s">
        <v>233</v>
      </c>
      <c r="D134" s="391"/>
      <c r="E134" s="391"/>
    </row>
    <row r="135" spans="1:5">
      <c r="A135" s="271"/>
      <c r="B135" s="271"/>
      <c r="C135" s="101" t="s">
        <v>18</v>
      </c>
      <c r="D135" s="102" t="s">
        <v>19</v>
      </c>
      <c r="E135" s="121" t="s">
        <v>31</v>
      </c>
    </row>
    <row r="136" spans="1:5" ht="21.75" customHeight="1">
      <c r="A136" s="395">
        <v>1</v>
      </c>
      <c r="B136" s="396" t="s">
        <v>379</v>
      </c>
      <c r="C136" s="397" t="s">
        <v>119</v>
      </c>
      <c r="D136" s="397" t="s">
        <v>128</v>
      </c>
      <c r="E136" s="398">
        <v>100</v>
      </c>
    </row>
    <row r="137" spans="1:5" ht="20.25" customHeight="1">
      <c r="A137" s="399"/>
      <c r="B137" s="400"/>
      <c r="C137" s="397"/>
      <c r="D137" s="397"/>
      <c r="E137" s="398"/>
    </row>
    <row r="138" spans="1:5" ht="13.5">
      <c r="A138" s="409"/>
      <c r="B138" s="225"/>
      <c r="C138" s="22"/>
      <c r="D138" s="22"/>
      <c r="E138" s="411"/>
    </row>
    <row r="139" spans="1:5">
      <c r="A139" s="274" t="s">
        <v>167</v>
      </c>
      <c r="B139" s="275"/>
      <c r="C139" s="275"/>
      <c r="D139" s="275"/>
      <c r="E139" s="276"/>
    </row>
    <row r="140" spans="1:5" ht="13.5">
      <c r="A140" s="401"/>
      <c r="B140" s="402"/>
      <c r="C140" s="403"/>
      <c r="D140" s="403"/>
      <c r="E140" s="404"/>
    </row>
    <row r="141" spans="1:5">
      <c r="A141" s="270" t="s">
        <v>32</v>
      </c>
      <c r="B141" s="270" t="s">
        <v>33</v>
      </c>
      <c r="C141" s="391" t="s">
        <v>168</v>
      </c>
      <c r="D141" s="391"/>
      <c r="E141" s="391"/>
    </row>
    <row r="142" spans="1:5">
      <c r="A142" s="271"/>
      <c r="B142" s="271"/>
      <c r="C142" s="101" t="s">
        <v>18</v>
      </c>
      <c r="D142" s="102" t="s">
        <v>19</v>
      </c>
      <c r="E142" s="121" t="s">
        <v>31</v>
      </c>
    </row>
    <row r="143" spans="1:5" ht="15" customHeight="1">
      <c r="A143" s="395">
        <v>1</v>
      </c>
      <c r="B143" s="396" t="s">
        <v>380</v>
      </c>
      <c r="C143" s="267" t="s">
        <v>169</v>
      </c>
      <c r="D143" s="267" t="s">
        <v>170</v>
      </c>
      <c r="E143" s="398">
        <v>100</v>
      </c>
    </row>
    <row r="144" spans="1:5" ht="15" customHeight="1">
      <c r="A144" s="399"/>
      <c r="B144" s="400"/>
      <c r="C144" s="269"/>
      <c r="D144" s="269"/>
      <c r="E144" s="398"/>
    </row>
    <row r="145" spans="1:5" ht="13.5">
      <c r="A145" s="41"/>
      <c r="B145" s="41"/>
      <c r="C145" s="18"/>
      <c r="D145" s="18"/>
      <c r="E145" s="122"/>
    </row>
    <row r="146" spans="1:5" ht="13.5">
      <c r="A146" s="41"/>
      <c r="B146" s="41"/>
      <c r="C146" s="18"/>
      <c r="D146" s="18"/>
      <c r="E146" s="122"/>
    </row>
    <row r="147" spans="1:5" ht="13.5">
      <c r="A147" s="41"/>
      <c r="B147" s="41"/>
      <c r="C147" s="18"/>
      <c r="D147" s="18"/>
      <c r="E147" s="122"/>
    </row>
    <row r="148" spans="1:5" ht="13.5">
      <c r="A148" s="41"/>
      <c r="B148" s="41"/>
      <c r="C148" s="18"/>
      <c r="D148" s="18"/>
      <c r="E148" s="122"/>
    </row>
    <row r="149" spans="1:5" ht="13.5">
      <c r="A149" s="41"/>
      <c r="B149" s="41"/>
      <c r="C149" s="18"/>
      <c r="D149" s="18"/>
      <c r="E149" s="122"/>
    </row>
    <row r="150" spans="1:5" ht="13.5">
      <c r="A150" s="41"/>
      <c r="B150" s="41"/>
      <c r="C150" s="18"/>
      <c r="D150" s="18"/>
      <c r="E150" s="122"/>
    </row>
    <row r="151" spans="1:5" ht="13.5">
      <c r="A151" s="41"/>
      <c r="B151" s="41"/>
      <c r="C151" s="18"/>
      <c r="D151" s="18"/>
      <c r="E151" s="122"/>
    </row>
    <row r="152" spans="1:5" ht="13.5">
      <c r="A152" s="41"/>
      <c r="B152" s="41"/>
      <c r="C152" s="18"/>
      <c r="D152" s="18"/>
      <c r="E152" s="122"/>
    </row>
    <row r="153" spans="1:5" ht="13.5">
      <c r="A153" s="41"/>
      <c r="B153" s="41"/>
      <c r="C153" s="18"/>
      <c r="D153" s="18"/>
      <c r="E153" s="122"/>
    </row>
    <row r="154" spans="1:5" ht="13.5">
      <c r="A154" s="41"/>
      <c r="B154" s="41"/>
      <c r="C154" s="18"/>
      <c r="D154" s="18"/>
      <c r="E154" s="122"/>
    </row>
    <row r="155" spans="1:5" ht="13.5">
      <c r="A155" s="41"/>
      <c r="B155" s="41"/>
      <c r="C155" s="18"/>
      <c r="D155" s="18"/>
      <c r="E155" s="122"/>
    </row>
    <row r="156" spans="1:5" ht="13.5">
      <c r="A156" s="41"/>
      <c r="B156" s="41"/>
      <c r="C156" s="18"/>
      <c r="D156" s="18"/>
      <c r="E156" s="122"/>
    </row>
    <row r="157" spans="1:5" ht="13.5">
      <c r="A157" s="41"/>
      <c r="B157" s="41"/>
      <c r="C157" s="18"/>
      <c r="D157" s="18"/>
      <c r="E157" s="122"/>
    </row>
    <row r="158" spans="1:5" ht="13.5">
      <c r="A158" s="41"/>
      <c r="B158" s="41"/>
      <c r="C158" s="18"/>
      <c r="D158" s="18"/>
      <c r="E158" s="122"/>
    </row>
    <row r="159" spans="1:5" ht="13.5">
      <c r="A159" s="41"/>
      <c r="B159" s="41"/>
      <c r="C159" s="18"/>
      <c r="D159" s="18"/>
      <c r="E159" s="122"/>
    </row>
    <row r="160" spans="1:5" ht="13.5">
      <c r="A160" s="41"/>
      <c r="B160" s="41"/>
      <c r="C160" s="18"/>
      <c r="D160" s="18"/>
      <c r="E160" s="122"/>
    </row>
    <row r="161" spans="1:5" ht="13.5">
      <c r="A161" s="41"/>
      <c r="B161" s="41"/>
      <c r="C161" s="18"/>
      <c r="D161" s="18"/>
      <c r="E161" s="122"/>
    </row>
    <row r="162" spans="1:5" ht="13.5">
      <c r="A162" s="41"/>
      <c r="B162" s="41"/>
      <c r="C162" s="18"/>
      <c r="D162" s="18"/>
      <c r="E162" s="122"/>
    </row>
    <row r="163" spans="1:5" ht="13.5">
      <c r="A163" s="41"/>
      <c r="B163" s="41"/>
      <c r="C163" s="18"/>
      <c r="D163" s="18"/>
      <c r="E163" s="122"/>
    </row>
    <row r="164" spans="1:5" ht="13.5">
      <c r="A164" s="41"/>
      <c r="B164" s="41"/>
      <c r="C164" s="18"/>
      <c r="D164" s="18"/>
      <c r="E164" s="122"/>
    </row>
    <row r="165" spans="1:5" ht="13.5">
      <c r="A165" s="41"/>
      <c r="B165" s="41"/>
      <c r="C165" s="18"/>
      <c r="D165" s="18"/>
      <c r="E165" s="122"/>
    </row>
    <row r="166" spans="1:5" ht="13.5">
      <c r="A166" s="41"/>
      <c r="B166" s="41"/>
      <c r="C166" s="18"/>
      <c r="D166" s="18"/>
      <c r="E166" s="122"/>
    </row>
    <row r="167" spans="1:5" ht="13.5">
      <c r="A167" s="41"/>
      <c r="B167" s="41"/>
      <c r="C167" s="18"/>
      <c r="D167" s="18"/>
      <c r="E167" s="122"/>
    </row>
    <row r="168" spans="1:5" ht="13.5">
      <c r="A168" s="41"/>
      <c r="B168" s="41"/>
      <c r="C168" s="18"/>
      <c r="D168" s="18"/>
      <c r="E168" s="122"/>
    </row>
    <row r="169" spans="1:5" ht="13.5">
      <c r="A169" s="41"/>
      <c r="B169" s="41"/>
      <c r="C169" s="18"/>
      <c r="D169" s="18"/>
      <c r="E169" s="122"/>
    </row>
    <row r="170" spans="1:5" ht="13.5">
      <c r="A170" s="41"/>
      <c r="B170" s="41"/>
      <c r="C170" s="18"/>
      <c r="D170" s="18"/>
      <c r="E170" s="122"/>
    </row>
    <row r="171" spans="1:5" ht="13.5">
      <c r="A171" s="41"/>
      <c r="B171" s="41"/>
      <c r="C171" s="18"/>
      <c r="D171" s="18"/>
      <c r="E171" s="122"/>
    </row>
    <row r="172" spans="1:5" ht="13.5">
      <c r="A172" s="41"/>
      <c r="B172" s="41"/>
      <c r="C172" s="18"/>
      <c r="D172" s="18"/>
      <c r="E172" s="122"/>
    </row>
    <row r="173" spans="1:5" ht="13.5">
      <c r="A173" s="41"/>
      <c r="B173" s="41"/>
      <c r="C173" s="18"/>
      <c r="D173" s="18"/>
      <c r="E173" s="122"/>
    </row>
    <row r="174" spans="1:5" ht="13.5">
      <c r="A174" s="41"/>
      <c r="B174" s="41"/>
      <c r="C174" s="18"/>
      <c r="D174" s="18"/>
      <c r="E174" s="122"/>
    </row>
    <row r="175" spans="1:5" ht="13.5">
      <c r="A175" s="41"/>
      <c r="B175" s="41"/>
      <c r="C175" s="18"/>
      <c r="D175" s="18"/>
      <c r="E175" s="122"/>
    </row>
    <row r="176" spans="1:5" ht="13.5">
      <c r="A176" s="41"/>
      <c r="B176" s="41"/>
      <c r="C176" s="18"/>
      <c r="D176" s="18"/>
      <c r="E176" s="122"/>
    </row>
    <row r="177" spans="1:5" ht="13.5">
      <c r="A177" s="41"/>
      <c r="B177" s="41"/>
      <c r="C177" s="18"/>
      <c r="D177" s="18"/>
      <c r="E177" s="122"/>
    </row>
    <row r="178" spans="1:5" ht="13.5">
      <c r="A178" s="41"/>
      <c r="B178" s="41"/>
      <c r="C178" s="18"/>
      <c r="D178" s="18"/>
      <c r="E178" s="122"/>
    </row>
    <row r="179" spans="1:5" ht="13.5">
      <c r="A179" s="41"/>
      <c r="B179" s="41"/>
      <c r="C179" s="18"/>
      <c r="D179" s="18"/>
      <c r="E179" s="122"/>
    </row>
    <row r="180" spans="1:5" ht="13.5">
      <c r="A180" s="41"/>
      <c r="B180" s="41"/>
      <c r="C180" s="18"/>
      <c r="D180" s="18"/>
      <c r="E180" s="122"/>
    </row>
    <row r="181" spans="1:5" ht="13.5">
      <c r="A181" s="41"/>
      <c r="B181" s="41"/>
      <c r="C181" s="18"/>
      <c r="D181" s="18"/>
      <c r="E181" s="122"/>
    </row>
    <row r="182" spans="1:5" ht="13.5">
      <c r="A182" s="41"/>
      <c r="B182" s="41"/>
      <c r="C182" s="18"/>
      <c r="D182" s="18"/>
      <c r="E182" s="122"/>
    </row>
    <row r="183" spans="1:5" ht="13.5">
      <c r="A183" s="41"/>
      <c r="B183" s="41"/>
      <c r="C183" s="18"/>
      <c r="D183" s="18"/>
      <c r="E183" s="122"/>
    </row>
    <row r="184" spans="1:5" ht="13.5">
      <c r="A184" s="41"/>
      <c r="B184" s="41"/>
      <c r="C184" s="18"/>
      <c r="D184" s="18"/>
      <c r="E184" s="122"/>
    </row>
    <row r="185" spans="1:5" ht="13.5">
      <c r="A185" s="41"/>
      <c r="B185" s="41"/>
      <c r="C185" s="18"/>
      <c r="D185" s="18"/>
      <c r="E185" s="122"/>
    </row>
    <row r="186" spans="1:5" ht="13.5">
      <c r="A186" s="41"/>
      <c r="B186" s="41"/>
      <c r="C186" s="18"/>
      <c r="D186" s="18"/>
      <c r="E186" s="122"/>
    </row>
    <row r="187" spans="1:5" ht="13.5">
      <c r="A187" s="41"/>
      <c r="B187" s="41"/>
      <c r="C187" s="18"/>
      <c r="D187" s="18"/>
      <c r="E187" s="122"/>
    </row>
    <row r="188" spans="1:5" ht="13.5">
      <c r="A188" s="41"/>
      <c r="B188" s="41"/>
      <c r="C188" s="18"/>
      <c r="D188" s="18"/>
      <c r="E188" s="122"/>
    </row>
    <row r="189" spans="1:5" ht="13.5">
      <c r="A189" s="41"/>
      <c r="B189" s="41"/>
      <c r="C189" s="18"/>
      <c r="D189" s="18"/>
      <c r="E189" s="122"/>
    </row>
    <row r="190" spans="1:5" ht="13.5">
      <c r="A190" s="41"/>
      <c r="B190" s="41"/>
      <c r="C190" s="18"/>
      <c r="D190" s="18"/>
      <c r="E190" s="122"/>
    </row>
    <row r="191" spans="1:5" ht="13.5">
      <c r="A191" s="41"/>
      <c r="B191" s="41"/>
      <c r="C191" s="18"/>
      <c r="D191" s="18"/>
      <c r="E191" s="122"/>
    </row>
    <row r="192" spans="1:5" ht="13.5">
      <c r="A192" s="41"/>
      <c r="B192" s="41"/>
      <c r="C192" s="18"/>
      <c r="D192" s="18"/>
      <c r="E192" s="122"/>
    </row>
    <row r="193" spans="1:5" ht="13.5">
      <c r="A193" s="41"/>
      <c r="B193" s="41"/>
      <c r="C193" s="18"/>
      <c r="D193" s="18"/>
      <c r="E193" s="122"/>
    </row>
    <row r="194" spans="1:5" ht="13.5">
      <c r="A194" s="41"/>
      <c r="B194" s="41"/>
      <c r="C194" s="18"/>
      <c r="D194" s="18"/>
      <c r="E194" s="122"/>
    </row>
    <row r="195" spans="1:5" ht="13.5">
      <c r="A195" s="41"/>
      <c r="B195" s="41"/>
      <c r="C195" s="18"/>
      <c r="D195" s="18"/>
      <c r="E195" s="122"/>
    </row>
    <row r="196" spans="1:5" ht="13.5">
      <c r="A196" s="41"/>
      <c r="B196" s="41"/>
      <c r="C196" s="18"/>
      <c r="D196" s="18"/>
      <c r="E196" s="122"/>
    </row>
    <row r="197" spans="1:5" ht="13.5">
      <c r="A197" s="41"/>
      <c r="B197" s="41"/>
      <c r="C197" s="18"/>
      <c r="D197" s="18"/>
      <c r="E197" s="122"/>
    </row>
    <row r="198" spans="1:5" ht="13.5">
      <c r="A198" s="41"/>
      <c r="B198" s="41"/>
      <c r="C198" s="18"/>
      <c r="D198" s="18"/>
      <c r="E198" s="122"/>
    </row>
    <row r="199" spans="1:5" ht="13.5">
      <c r="A199" s="41"/>
      <c r="B199" s="41"/>
      <c r="C199" s="18"/>
      <c r="D199" s="18"/>
      <c r="E199" s="122"/>
    </row>
    <row r="200" spans="1:5" ht="13.5">
      <c r="A200" s="41"/>
      <c r="B200" s="41"/>
      <c r="C200" s="18"/>
      <c r="D200" s="18"/>
      <c r="E200" s="122"/>
    </row>
    <row r="201" spans="1:5" ht="13.5">
      <c r="A201" s="41"/>
      <c r="B201" s="41"/>
      <c r="C201" s="18"/>
      <c r="D201" s="18"/>
      <c r="E201" s="122"/>
    </row>
    <row r="202" spans="1:5" ht="13.5">
      <c r="A202" s="41"/>
      <c r="B202" s="41"/>
      <c r="C202" s="18"/>
      <c r="D202" s="18"/>
      <c r="E202" s="122"/>
    </row>
    <row r="203" spans="1:5" ht="13.5">
      <c r="A203" s="41"/>
      <c r="B203" s="41"/>
      <c r="C203" s="18"/>
      <c r="D203" s="18"/>
      <c r="E203" s="122"/>
    </row>
    <row r="204" spans="1:5" ht="13.5">
      <c r="A204" s="41"/>
      <c r="B204" s="41"/>
      <c r="C204" s="18"/>
      <c r="D204" s="18"/>
      <c r="E204" s="122"/>
    </row>
    <row r="205" spans="1:5" ht="13.5">
      <c r="A205" s="41"/>
      <c r="B205" s="41"/>
      <c r="C205" s="18"/>
      <c r="D205" s="18"/>
      <c r="E205" s="122"/>
    </row>
    <row r="206" spans="1:5" ht="13.5">
      <c r="A206" s="41"/>
      <c r="B206" s="41"/>
      <c r="C206" s="18"/>
      <c r="D206" s="18"/>
      <c r="E206" s="122"/>
    </row>
    <row r="207" spans="1:5" ht="13.5">
      <c r="A207" s="41"/>
      <c r="B207" s="41"/>
      <c r="C207" s="18"/>
      <c r="D207" s="18"/>
      <c r="E207" s="122"/>
    </row>
    <row r="208" spans="1:5" ht="13.5">
      <c r="A208" s="41"/>
      <c r="B208" s="41"/>
      <c r="C208" s="18"/>
      <c r="D208" s="18"/>
      <c r="E208" s="122"/>
    </row>
    <row r="209" spans="1:5" ht="13.5">
      <c r="A209" s="41"/>
      <c r="B209" s="41"/>
      <c r="C209" s="18"/>
      <c r="D209" s="18"/>
      <c r="E209" s="122"/>
    </row>
    <row r="210" spans="1:5" ht="13.5">
      <c r="A210" s="41"/>
      <c r="B210" s="41"/>
      <c r="C210" s="18"/>
      <c r="D210" s="18"/>
      <c r="E210" s="122"/>
    </row>
    <row r="211" spans="1:5" ht="13.5">
      <c r="A211" s="41"/>
      <c r="B211" s="41"/>
      <c r="C211" s="18"/>
      <c r="D211" s="18"/>
      <c r="E211" s="122"/>
    </row>
    <row r="212" spans="1:5" ht="13.5">
      <c r="A212" s="41"/>
      <c r="B212" s="41"/>
      <c r="C212" s="18"/>
      <c r="D212" s="18"/>
      <c r="E212" s="122"/>
    </row>
    <row r="213" spans="1:5" ht="13.5">
      <c r="A213" s="41"/>
      <c r="B213" s="41"/>
      <c r="C213" s="18"/>
      <c r="D213" s="18"/>
      <c r="E213" s="122"/>
    </row>
    <row r="214" spans="1:5" ht="13.5">
      <c r="A214" s="41"/>
      <c r="B214" s="41"/>
      <c r="C214" s="18"/>
      <c r="D214" s="18"/>
      <c r="E214" s="122"/>
    </row>
    <row r="215" spans="1:5" ht="13.5">
      <c r="A215" s="41"/>
      <c r="B215" s="41"/>
      <c r="C215" s="18"/>
      <c r="D215" s="18"/>
      <c r="E215" s="122"/>
    </row>
    <row r="216" spans="1:5" ht="13.5">
      <c r="A216" s="41"/>
      <c r="B216" s="41"/>
      <c r="C216" s="18"/>
      <c r="D216" s="18"/>
      <c r="E216" s="122"/>
    </row>
    <row r="217" spans="1:5" ht="13.5">
      <c r="A217" s="41"/>
      <c r="B217" s="41"/>
      <c r="C217" s="18"/>
      <c r="D217" s="18"/>
      <c r="E217" s="122"/>
    </row>
    <row r="218" spans="1:5" ht="13.5">
      <c r="A218" s="41"/>
      <c r="B218" s="41"/>
      <c r="C218" s="18"/>
      <c r="D218" s="18"/>
      <c r="E218" s="122"/>
    </row>
    <row r="219" spans="1:5" ht="13.5">
      <c r="A219" s="41"/>
      <c r="B219" s="41"/>
      <c r="C219" s="18"/>
      <c r="D219" s="18"/>
      <c r="E219" s="122"/>
    </row>
    <row r="220" spans="1:5" ht="13.5">
      <c r="A220" s="41"/>
      <c r="B220" s="41"/>
      <c r="C220" s="18"/>
      <c r="D220" s="18"/>
      <c r="E220" s="122"/>
    </row>
    <row r="221" spans="1:5" ht="13.5">
      <c r="A221" s="41"/>
      <c r="B221" s="41"/>
      <c r="C221" s="18"/>
      <c r="D221" s="18"/>
      <c r="E221" s="122"/>
    </row>
    <row r="222" spans="1:5" ht="13.5">
      <c r="A222" s="41"/>
      <c r="B222" s="41"/>
      <c r="C222" s="18"/>
      <c r="D222" s="18"/>
      <c r="E222" s="122"/>
    </row>
    <row r="223" spans="1:5" ht="13.5">
      <c r="A223" s="41"/>
      <c r="B223" s="41"/>
      <c r="C223" s="18"/>
      <c r="D223" s="18"/>
      <c r="E223" s="122"/>
    </row>
    <row r="224" spans="1:5" ht="13.5">
      <c r="A224" s="41"/>
      <c r="B224" s="41"/>
      <c r="C224" s="18"/>
      <c r="D224" s="18"/>
      <c r="E224" s="122"/>
    </row>
    <row r="225" spans="1:5" ht="13.5">
      <c r="A225" s="41"/>
      <c r="B225" s="41"/>
      <c r="C225" s="18"/>
      <c r="D225" s="18"/>
      <c r="E225" s="122"/>
    </row>
    <row r="226" spans="1:5" ht="13.5">
      <c r="A226" s="41"/>
      <c r="B226" s="41"/>
      <c r="C226" s="18"/>
      <c r="D226" s="18"/>
      <c r="E226" s="122"/>
    </row>
    <row r="227" spans="1:5" ht="13.5">
      <c r="A227" s="41"/>
      <c r="B227" s="41"/>
      <c r="C227" s="18"/>
      <c r="D227" s="18"/>
      <c r="E227" s="122"/>
    </row>
    <row r="228" spans="1:5" ht="13.5">
      <c r="A228" s="41"/>
      <c r="B228" s="41"/>
      <c r="C228" s="18"/>
      <c r="D228" s="18"/>
      <c r="E228" s="122"/>
    </row>
    <row r="229" spans="1:5" ht="13.5">
      <c r="A229" s="41"/>
      <c r="B229" s="41"/>
      <c r="C229" s="18"/>
      <c r="D229" s="18"/>
      <c r="E229" s="122"/>
    </row>
    <row r="230" spans="1:5" ht="13.5">
      <c r="A230" s="41"/>
      <c r="B230" s="41"/>
      <c r="C230" s="18"/>
      <c r="D230" s="18"/>
      <c r="E230" s="122"/>
    </row>
    <row r="231" spans="1:5" ht="13.5">
      <c r="A231" s="41"/>
      <c r="B231" s="41"/>
      <c r="C231" s="18"/>
      <c r="D231" s="18"/>
      <c r="E231" s="122"/>
    </row>
    <row r="232" spans="1:5" ht="13.5">
      <c r="A232" s="41"/>
      <c r="B232" s="41"/>
      <c r="C232" s="18"/>
      <c r="D232" s="18"/>
      <c r="E232" s="122"/>
    </row>
    <row r="233" spans="1:5" ht="13.5">
      <c r="A233" s="41"/>
      <c r="B233" s="41"/>
      <c r="C233" s="18"/>
      <c r="D233" s="18"/>
      <c r="E233" s="122"/>
    </row>
    <row r="234" spans="1:5" ht="13.5">
      <c r="A234" s="41"/>
      <c r="B234" s="41"/>
      <c r="C234" s="18"/>
      <c r="D234" s="18"/>
      <c r="E234" s="122"/>
    </row>
    <row r="235" spans="1:5" ht="13.5">
      <c r="A235" s="41"/>
      <c r="B235" s="41"/>
      <c r="C235" s="18"/>
      <c r="D235" s="18"/>
      <c r="E235" s="122"/>
    </row>
    <row r="236" spans="1:5" ht="13.5">
      <c r="A236" s="41"/>
      <c r="B236" s="41"/>
      <c r="C236" s="18"/>
      <c r="D236" s="18"/>
      <c r="E236" s="122"/>
    </row>
    <row r="237" spans="1:5" ht="13.5">
      <c r="A237" s="41"/>
      <c r="B237" s="41"/>
      <c r="C237" s="18"/>
      <c r="D237" s="18"/>
      <c r="E237" s="122"/>
    </row>
    <row r="238" spans="1:5" ht="13.5">
      <c r="A238" s="41"/>
      <c r="B238" s="41"/>
      <c r="C238" s="18"/>
      <c r="D238" s="18"/>
      <c r="E238" s="122"/>
    </row>
    <row r="239" spans="1:5" ht="13.5">
      <c r="A239" s="41"/>
      <c r="B239" s="41"/>
      <c r="C239" s="18"/>
      <c r="D239" s="18"/>
      <c r="E239" s="122"/>
    </row>
    <row r="240" spans="1:5" ht="13.5">
      <c r="A240" s="41"/>
      <c r="B240" s="41"/>
      <c r="C240" s="18"/>
      <c r="D240" s="18"/>
      <c r="E240" s="122"/>
    </row>
    <row r="241" spans="1:5" ht="13.5">
      <c r="A241" s="41"/>
      <c r="B241" s="41"/>
      <c r="C241" s="18"/>
      <c r="D241" s="18"/>
      <c r="E241" s="122"/>
    </row>
    <row r="242" spans="1:5" ht="13.5">
      <c r="A242" s="41"/>
      <c r="B242" s="41"/>
      <c r="C242" s="18"/>
      <c r="D242" s="18"/>
      <c r="E242" s="122"/>
    </row>
    <row r="243" spans="1:5" ht="13.5">
      <c r="A243" s="41"/>
      <c r="B243" s="41"/>
      <c r="C243" s="18"/>
      <c r="D243" s="18"/>
      <c r="E243" s="122"/>
    </row>
    <row r="244" spans="1:5" ht="13.5">
      <c r="A244" s="41"/>
      <c r="B244" s="41"/>
      <c r="C244" s="18"/>
      <c r="D244" s="18"/>
      <c r="E244" s="122"/>
    </row>
    <row r="245" spans="1:5" ht="13.5">
      <c r="A245" s="41"/>
      <c r="B245" s="41"/>
      <c r="C245" s="18"/>
      <c r="D245" s="18"/>
      <c r="E245" s="122"/>
    </row>
    <row r="246" spans="1:5" ht="13.5">
      <c r="A246" s="41"/>
      <c r="B246" s="41"/>
      <c r="C246" s="18"/>
      <c r="D246" s="18"/>
      <c r="E246" s="122"/>
    </row>
    <row r="247" spans="1:5" ht="13.5">
      <c r="A247" s="41"/>
      <c r="B247" s="41"/>
      <c r="C247" s="18"/>
      <c r="D247" s="18"/>
      <c r="E247" s="122"/>
    </row>
    <row r="248" spans="1:5" ht="13.5">
      <c r="A248" s="41"/>
      <c r="B248" s="41"/>
      <c r="C248" s="18"/>
      <c r="D248" s="18"/>
      <c r="E248" s="122"/>
    </row>
    <row r="249" spans="1:5" ht="13.5">
      <c r="A249" s="41"/>
      <c r="B249" s="41"/>
      <c r="C249" s="18"/>
      <c r="D249" s="18"/>
      <c r="E249" s="122"/>
    </row>
    <row r="250" spans="1:5" ht="13.5">
      <c r="A250" s="41"/>
      <c r="B250" s="41"/>
      <c r="C250" s="18"/>
      <c r="D250" s="18"/>
      <c r="E250" s="122"/>
    </row>
    <row r="251" spans="1:5" ht="13.5">
      <c r="A251" s="41"/>
      <c r="B251" s="41"/>
      <c r="C251" s="18"/>
      <c r="D251" s="18"/>
      <c r="E251" s="122"/>
    </row>
    <row r="252" spans="1:5" ht="13.5">
      <c r="A252" s="41"/>
      <c r="B252" s="41"/>
      <c r="C252" s="18"/>
      <c r="D252" s="18"/>
      <c r="E252" s="122"/>
    </row>
    <row r="253" spans="1:5" ht="13.5">
      <c r="A253" s="41"/>
      <c r="B253" s="41"/>
      <c r="C253" s="18"/>
      <c r="D253" s="18"/>
      <c r="E253" s="122"/>
    </row>
    <row r="254" spans="1:5" ht="13.5">
      <c r="A254" s="41"/>
      <c r="B254" s="41"/>
      <c r="C254" s="18"/>
      <c r="D254" s="18"/>
      <c r="E254" s="122"/>
    </row>
    <row r="255" spans="1:5" ht="13.5">
      <c r="A255" s="41"/>
      <c r="B255" s="41"/>
      <c r="C255" s="18"/>
      <c r="D255" s="18"/>
      <c r="E255" s="122"/>
    </row>
    <row r="256" spans="1:5" ht="13.5">
      <c r="A256" s="41"/>
      <c r="B256" s="41"/>
      <c r="C256" s="18"/>
      <c r="D256" s="18"/>
      <c r="E256" s="122"/>
    </row>
    <row r="257" spans="1:5" ht="13.5">
      <c r="A257" s="41"/>
      <c r="B257" s="41"/>
      <c r="C257" s="18"/>
      <c r="D257" s="18"/>
      <c r="E257" s="122"/>
    </row>
    <row r="258" spans="1:5" ht="13.5">
      <c r="A258" s="41"/>
      <c r="B258" s="41"/>
      <c r="C258" s="18"/>
      <c r="D258" s="18"/>
      <c r="E258" s="122"/>
    </row>
    <row r="259" spans="1:5" ht="13.5">
      <c r="A259" s="41"/>
      <c r="B259" s="41"/>
      <c r="C259" s="18"/>
      <c r="D259" s="18"/>
      <c r="E259" s="122"/>
    </row>
  </sheetData>
  <mergeCells count="90">
    <mergeCell ref="B107:B108"/>
    <mergeCell ref="C80:E80"/>
    <mergeCell ref="C75:E75"/>
    <mergeCell ref="A102:A103"/>
    <mergeCell ref="B102:B103"/>
    <mergeCell ref="C71:E71"/>
    <mergeCell ref="A86:A87"/>
    <mergeCell ref="B86:B87"/>
    <mergeCell ref="A75:A76"/>
    <mergeCell ref="A80:A81"/>
    <mergeCell ref="B80:B81"/>
    <mergeCell ref="B75:B76"/>
    <mergeCell ref="A77:A78"/>
    <mergeCell ref="C77:C78"/>
    <mergeCell ref="D77:D78"/>
    <mergeCell ref="C36:E36"/>
    <mergeCell ref="C51:E51"/>
    <mergeCell ref="E77:E78"/>
    <mergeCell ref="C61:E61"/>
    <mergeCell ref="A6:A7"/>
    <mergeCell ref="A71:A72"/>
    <mergeCell ref="B71:B72"/>
    <mergeCell ref="A17:A18"/>
    <mergeCell ref="B17:B18"/>
    <mergeCell ref="A21:A22"/>
    <mergeCell ref="B21:B22"/>
    <mergeCell ref="A61:A62"/>
    <mergeCell ref="A42:A43"/>
    <mergeCell ref="B42:B43"/>
    <mergeCell ref="A51:A52"/>
    <mergeCell ref="B51:B52"/>
    <mergeCell ref="B61:B62"/>
    <mergeCell ref="C17:E17"/>
    <mergeCell ref="C11:E11"/>
    <mergeCell ref="A28:A29"/>
    <mergeCell ref="B28:B29"/>
    <mergeCell ref="C28:E28"/>
    <mergeCell ref="A1:E1"/>
    <mergeCell ref="A2:E2"/>
    <mergeCell ref="A3:E5"/>
    <mergeCell ref="C21:E21"/>
    <mergeCell ref="C86:E86"/>
    <mergeCell ref="C42:E42"/>
    <mergeCell ref="B6:B7"/>
    <mergeCell ref="C6:E6"/>
    <mergeCell ref="A11:A12"/>
    <mergeCell ref="B11:B12"/>
    <mergeCell ref="A32:A33"/>
    <mergeCell ref="B32:B33"/>
    <mergeCell ref="C32:E32"/>
    <mergeCell ref="A31:E31"/>
    <mergeCell ref="A36:A37"/>
    <mergeCell ref="B36:B37"/>
    <mergeCell ref="A121:A122"/>
    <mergeCell ref="B121:B122"/>
    <mergeCell ref="C121:E121"/>
    <mergeCell ref="A94:A95"/>
    <mergeCell ref="B94:B95"/>
    <mergeCell ref="A98:A99"/>
    <mergeCell ref="B98:B99"/>
    <mergeCell ref="A119:E119"/>
    <mergeCell ref="C94:E94"/>
    <mergeCell ref="C114:E114"/>
    <mergeCell ref="A114:A115"/>
    <mergeCell ref="B114:B115"/>
    <mergeCell ref="C102:E102"/>
    <mergeCell ref="C107:E107"/>
    <mergeCell ref="C98:E98"/>
    <mergeCell ref="A107:A108"/>
    <mergeCell ref="E136:E137"/>
    <mergeCell ref="A127:A128"/>
    <mergeCell ref="B127:B128"/>
    <mergeCell ref="C127:E127"/>
    <mergeCell ref="A132:E132"/>
    <mergeCell ref="B143:B144"/>
    <mergeCell ref="C143:C144"/>
    <mergeCell ref="D143:D144"/>
    <mergeCell ref="E143:E144"/>
    <mergeCell ref="A134:A135"/>
    <mergeCell ref="B134:B135"/>
    <mergeCell ref="A143:A144"/>
    <mergeCell ref="C134:E134"/>
    <mergeCell ref="A139:E139"/>
    <mergeCell ref="A141:A142"/>
    <mergeCell ref="B141:B142"/>
    <mergeCell ref="B136:B137"/>
    <mergeCell ref="A136:A137"/>
    <mergeCell ref="C141:E141"/>
    <mergeCell ref="C136:C137"/>
    <mergeCell ref="D136:D137"/>
  </mergeCells>
  <phoneticPr fontId="2" type="noConversion"/>
  <printOptions horizontalCentered="1"/>
  <pageMargins left="1.1811023622047245" right="0.39370078740157483" top="0.78740157480314965" bottom="0.39370078740157483" header="0" footer="0"/>
  <pageSetup scale="79" orientation="portrait" r:id="rId1"/>
  <headerFooter alignWithMargins="0"/>
  <rowBreaks count="2" manualBreakCount="2">
    <brk id="49" max="4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5"/>
  <sheetViews>
    <sheetView view="pageBreakPreview" topLeftCell="A52" zoomScale="130" zoomScaleSheetLayoutView="130" workbookViewId="0">
      <selection activeCell="A72" sqref="A72:XFD72"/>
    </sheetView>
  </sheetViews>
  <sheetFormatPr baseColWidth="10" defaultRowHeight="12"/>
  <cols>
    <col min="1" max="4" width="5.28515625" style="10" customWidth="1"/>
    <col min="5" max="5" width="18.5703125" style="11" customWidth="1"/>
    <col min="6" max="6" width="24.42578125" style="10" customWidth="1"/>
    <col min="7" max="7" width="7.85546875" style="10" bestFit="1" customWidth="1"/>
    <col min="8" max="8" width="12.85546875" style="10" customWidth="1"/>
    <col min="9" max="16384" width="11.42578125" style="6"/>
  </cols>
  <sheetData>
    <row r="1" spans="1:12" s="9" customFormat="1" ht="12.75">
      <c r="A1" s="262" t="s">
        <v>173</v>
      </c>
      <c r="B1" s="263"/>
      <c r="C1" s="263"/>
      <c r="D1" s="263"/>
      <c r="E1" s="263"/>
      <c r="F1" s="263"/>
      <c r="G1" s="263"/>
      <c r="H1" s="264"/>
    </row>
    <row r="2" spans="1:12" s="9" customFormat="1" ht="12.75">
      <c r="A2" s="324" t="s">
        <v>391</v>
      </c>
      <c r="B2" s="325"/>
      <c r="C2" s="325"/>
      <c r="D2" s="325"/>
      <c r="E2" s="325"/>
      <c r="F2" s="325"/>
      <c r="G2" s="325"/>
      <c r="H2" s="424"/>
    </row>
    <row r="3" spans="1:12" ht="18.75" customHeight="1">
      <c r="A3" s="284" t="s">
        <v>20</v>
      </c>
      <c r="B3" s="284" t="s">
        <v>158</v>
      </c>
      <c r="C3" s="284" t="s">
        <v>178</v>
      </c>
      <c r="D3" s="284" t="s">
        <v>0</v>
      </c>
      <c r="E3" s="425"/>
      <c r="F3" s="426"/>
      <c r="G3" s="426"/>
      <c r="H3" s="427"/>
    </row>
    <row r="4" spans="1:12" ht="18.75" customHeight="1">
      <c r="A4" s="284"/>
      <c r="B4" s="284"/>
      <c r="C4" s="284"/>
      <c r="D4" s="284"/>
      <c r="E4" s="285" t="s">
        <v>37</v>
      </c>
      <c r="F4" s="286"/>
      <c r="G4" s="286"/>
      <c r="H4" s="287"/>
    </row>
    <row r="5" spans="1:12" ht="18.75" customHeight="1">
      <c r="A5" s="284"/>
      <c r="B5" s="284"/>
      <c r="C5" s="284"/>
      <c r="D5" s="284"/>
      <c r="E5" s="285" t="s">
        <v>63</v>
      </c>
      <c r="F5" s="286"/>
      <c r="G5" s="286"/>
      <c r="H5" s="287"/>
    </row>
    <row r="6" spans="1:12" ht="18.75" customHeight="1">
      <c r="A6" s="284"/>
      <c r="B6" s="284"/>
      <c r="C6" s="284"/>
      <c r="D6" s="284"/>
      <c r="E6" s="285" t="s">
        <v>62</v>
      </c>
      <c r="F6" s="286"/>
      <c r="G6" s="286"/>
      <c r="H6" s="287"/>
      <c r="J6"/>
    </row>
    <row r="7" spans="1:12" ht="18.75" customHeight="1">
      <c r="A7" s="284"/>
      <c r="B7" s="284"/>
      <c r="C7" s="284" t="s">
        <v>0</v>
      </c>
      <c r="D7" s="284" t="s">
        <v>2</v>
      </c>
      <c r="E7" s="217"/>
      <c r="F7" s="218"/>
      <c r="G7" s="218"/>
      <c r="H7" s="219"/>
      <c r="J7"/>
    </row>
    <row r="8" spans="1:12" ht="13.5">
      <c r="A8" s="296" t="s">
        <v>1</v>
      </c>
      <c r="B8" s="269"/>
      <c r="C8" s="269"/>
      <c r="D8" s="297"/>
      <c r="E8" s="42" t="s">
        <v>158</v>
      </c>
      <c r="F8" s="42" t="s">
        <v>265</v>
      </c>
      <c r="G8" s="42" t="s">
        <v>0</v>
      </c>
      <c r="H8" s="213" t="s">
        <v>257</v>
      </c>
    </row>
    <row r="9" spans="1:12" ht="14.25" customHeight="1">
      <c r="A9" s="66">
        <v>2</v>
      </c>
      <c r="B9" s="66">
        <v>1</v>
      </c>
      <c r="C9" s="66">
        <v>1</v>
      </c>
      <c r="D9" s="125">
        <v>1</v>
      </c>
      <c r="E9" s="77" t="s">
        <v>21</v>
      </c>
      <c r="F9" s="45" t="s">
        <v>175</v>
      </c>
      <c r="G9" s="44" t="s">
        <v>22</v>
      </c>
      <c r="H9" s="201">
        <v>1100</v>
      </c>
    </row>
    <row r="10" spans="1:12" ht="14.25" customHeight="1">
      <c r="A10" s="71">
        <v>2</v>
      </c>
      <c r="B10" s="71">
        <v>1</v>
      </c>
      <c r="C10" s="71">
        <v>1</v>
      </c>
      <c r="D10" s="73">
        <v>2</v>
      </c>
      <c r="E10" s="77" t="s">
        <v>21</v>
      </c>
      <c r="F10" s="45" t="s">
        <v>175</v>
      </c>
      <c r="G10" s="44" t="s">
        <v>23</v>
      </c>
      <c r="H10" s="201">
        <v>900</v>
      </c>
      <c r="L10" s="10"/>
    </row>
    <row r="11" spans="1:12" ht="14.25" customHeight="1">
      <c r="A11" s="71">
        <v>2</v>
      </c>
      <c r="B11" s="71">
        <v>1</v>
      </c>
      <c r="C11" s="71">
        <v>1</v>
      </c>
      <c r="D11" s="73">
        <v>3</v>
      </c>
      <c r="E11" s="77" t="s">
        <v>21</v>
      </c>
      <c r="F11" s="45" t="s">
        <v>175</v>
      </c>
      <c r="G11" s="44" t="s">
        <v>24</v>
      </c>
      <c r="H11" s="201">
        <v>700</v>
      </c>
    </row>
    <row r="12" spans="1:12" ht="14.25" customHeight="1">
      <c r="A12" s="71">
        <v>2</v>
      </c>
      <c r="B12" s="71">
        <v>1</v>
      </c>
      <c r="C12" s="71">
        <v>1</v>
      </c>
      <c r="D12" s="73">
        <v>4</v>
      </c>
      <c r="E12" s="77" t="s">
        <v>21</v>
      </c>
      <c r="F12" s="45" t="s">
        <v>176</v>
      </c>
      <c r="G12" s="44" t="s">
        <v>40</v>
      </c>
      <c r="H12" s="201">
        <v>400</v>
      </c>
    </row>
    <row r="13" spans="1:12" ht="14.25" customHeight="1">
      <c r="A13" s="71">
        <v>2</v>
      </c>
      <c r="B13" s="71">
        <v>1</v>
      </c>
      <c r="C13" s="71">
        <v>1</v>
      </c>
      <c r="D13" s="73">
        <v>5</v>
      </c>
      <c r="E13" s="77" t="s">
        <v>21</v>
      </c>
      <c r="F13" s="45" t="s">
        <v>234</v>
      </c>
      <c r="G13" s="44" t="s">
        <v>41</v>
      </c>
      <c r="H13" s="201">
        <v>200</v>
      </c>
    </row>
    <row r="14" spans="1:12" ht="3" customHeight="1">
      <c r="A14" s="214"/>
      <c r="B14" s="46"/>
      <c r="C14" s="46"/>
      <c r="D14" s="126"/>
      <c r="E14" s="128"/>
      <c r="F14" s="47"/>
      <c r="G14" s="74"/>
      <c r="H14" s="215"/>
    </row>
    <row r="15" spans="1:12" ht="14.25" customHeight="1">
      <c r="A15" s="71">
        <v>2</v>
      </c>
      <c r="B15" s="71">
        <v>1</v>
      </c>
      <c r="C15" s="71">
        <v>2</v>
      </c>
      <c r="D15" s="73">
        <v>1</v>
      </c>
      <c r="E15" s="77" t="s">
        <v>21</v>
      </c>
      <c r="F15" s="48" t="s">
        <v>235</v>
      </c>
      <c r="G15" s="44" t="s">
        <v>22</v>
      </c>
      <c r="H15" s="201">
        <v>2376</v>
      </c>
    </row>
    <row r="16" spans="1:12" ht="14.25" customHeight="1">
      <c r="A16" s="71">
        <v>2</v>
      </c>
      <c r="B16" s="71">
        <v>1</v>
      </c>
      <c r="C16" s="71">
        <v>2</v>
      </c>
      <c r="D16" s="73">
        <v>2</v>
      </c>
      <c r="E16" s="77" t="s">
        <v>21</v>
      </c>
      <c r="F16" s="48" t="s">
        <v>235</v>
      </c>
      <c r="G16" s="44" t="s">
        <v>23</v>
      </c>
      <c r="H16" s="201">
        <v>1963</v>
      </c>
    </row>
    <row r="17" spans="1:8" ht="14.25" customHeight="1">
      <c r="A17" s="71">
        <v>2</v>
      </c>
      <c r="B17" s="71">
        <v>1</v>
      </c>
      <c r="C17" s="71">
        <v>2</v>
      </c>
      <c r="D17" s="73">
        <v>3</v>
      </c>
      <c r="E17" s="77" t="s">
        <v>21</v>
      </c>
      <c r="F17" s="48" t="s">
        <v>235</v>
      </c>
      <c r="G17" s="44" t="s">
        <v>24</v>
      </c>
      <c r="H17" s="201">
        <v>1703</v>
      </c>
    </row>
    <row r="18" spans="1:8" ht="14.25" customHeight="1">
      <c r="A18" s="71">
        <v>2</v>
      </c>
      <c r="B18" s="71">
        <v>1</v>
      </c>
      <c r="C18" s="71">
        <v>2</v>
      </c>
      <c r="D18" s="73">
        <v>4</v>
      </c>
      <c r="E18" s="77" t="s">
        <v>21</v>
      </c>
      <c r="F18" s="48" t="s">
        <v>236</v>
      </c>
      <c r="G18" s="44" t="s">
        <v>40</v>
      </c>
      <c r="H18" s="201">
        <v>500</v>
      </c>
    </row>
    <row r="19" spans="1:8" ht="14.25" customHeight="1">
      <c r="A19" s="71">
        <v>2</v>
      </c>
      <c r="B19" s="71">
        <v>1</v>
      </c>
      <c r="C19" s="71">
        <v>2</v>
      </c>
      <c r="D19" s="73">
        <v>5</v>
      </c>
      <c r="E19" s="77" t="s">
        <v>21</v>
      </c>
      <c r="F19" s="48" t="s">
        <v>237</v>
      </c>
      <c r="G19" s="44" t="s">
        <v>41</v>
      </c>
      <c r="H19" s="201">
        <v>300</v>
      </c>
    </row>
    <row r="20" spans="1:8" ht="3" customHeight="1">
      <c r="A20" s="214"/>
      <c r="B20" s="46"/>
      <c r="C20" s="46"/>
      <c r="D20" s="126"/>
      <c r="E20" s="128"/>
      <c r="F20" s="47"/>
      <c r="G20" s="75"/>
      <c r="H20" s="216"/>
    </row>
    <row r="21" spans="1:8" ht="14.25" customHeight="1">
      <c r="A21" s="71">
        <v>2</v>
      </c>
      <c r="B21" s="71">
        <v>1</v>
      </c>
      <c r="C21" s="71">
        <v>3</v>
      </c>
      <c r="D21" s="73">
        <v>1</v>
      </c>
      <c r="E21" s="77" t="s">
        <v>21</v>
      </c>
      <c r="F21" s="48" t="s">
        <v>42</v>
      </c>
      <c r="G21" s="44" t="s">
        <v>22</v>
      </c>
      <c r="H21" s="201">
        <v>3745</v>
      </c>
    </row>
    <row r="22" spans="1:8" ht="14.25" customHeight="1">
      <c r="A22" s="71">
        <v>2</v>
      </c>
      <c r="B22" s="71">
        <v>1</v>
      </c>
      <c r="C22" s="71">
        <v>3</v>
      </c>
      <c r="D22" s="73">
        <v>2</v>
      </c>
      <c r="E22" s="77" t="s">
        <v>21</v>
      </c>
      <c r="F22" s="48" t="s">
        <v>42</v>
      </c>
      <c r="G22" s="44" t="s">
        <v>23</v>
      </c>
      <c r="H22" s="201">
        <v>3349</v>
      </c>
    </row>
    <row r="23" spans="1:8" ht="14.25" customHeight="1">
      <c r="A23" s="71">
        <v>2</v>
      </c>
      <c r="B23" s="71">
        <v>1</v>
      </c>
      <c r="C23" s="71">
        <v>3</v>
      </c>
      <c r="D23" s="73">
        <v>3</v>
      </c>
      <c r="E23" s="77" t="s">
        <v>21</v>
      </c>
      <c r="F23" s="48" t="s">
        <v>42</v>
      </c>
      <c r="G23" s="44" t="s">
        <v>24</v>
      </c>
      <c r="H23" s="201">
        <v>2811</v>
      </c>
    </row>
    <row r="24" spans="1:8" ht="14.25" customHeight="1">
      <c r="A24" s="71">
        <v>2</v>
      </c>
      <c r="B24" s="71">
        <v>1</v>
      </c>
      <c r="C24" s="71">
        <v>3</v>
      </c>
      <c r="D24" s="73">
        <v>4</v>
      </c>
      <c r="E24" s="77" t="s">
        <v>21</v>
      </c>
      <c r="F24" s="48" t="s">
        <v>43</v>
      </c>
      <c r="G24" s="44" t="s">
        <v>40</v>
      </c>
      <c r="H24" s="201">
        <v>700</v>
      </c>
    </row>
    <row r="25" spans="1:8" ht="14.25" customHeight="1">
      <c r="A25" s="71">
        <v>2</v>
      </c>
      <c r="B25" s="71">
        <v>1</v>
      </c>
      <c r="C25" s="71">
        <v>3</v>
      </c>
      <c r="D25" s="73">
        <v>5</v>
      </c>
      <c r="E25" s="77" t="s">
        <v>21</v>
      </c>
      <c r="F25" s="48" t="s">
        <v>238</v>
      </c>
      <c r="G25" s="44" t="s">
        <v>41</v>
      </c>
      <c r="H25" s="201">
        <v>500</v>
      </c>
    </row>
    <row r="26" spans="1:8" ht="3" customHeight="1">
      <c r="A26" s="214"/>
      <c r="B26" s="46"/>
      <c r="C26" s="46"/>
      <c r="D26" s="126"/>
      <c r="E26" s="128"/>
      <c r="F26" s="47"/>
      <c r="G26" s="75"/>
      <c r="H26" s="216"/>
    </row>
    <row r="27" spans="1:8" ht="15" customHeight="1">
      <c r="A27" s="71">
        <v>2</v>
      </c>
      <c r="B27" s="71">
        <v>1</v>
      </c>
      <c r="C27" s="71">
        <v>4</v>
      </c>
      <c r="D27" s="73">
        <v>1</v>
      </c>
      <c r="E27" s="77" t="s">
        <v>21</v>
      </c>
      <c r="F27" s="48" t="s">
        <v>26</v>
      </c>
      <c r="G27" s="44" t="s">
        <v>22</v>
      </c>
      <c r="H27" s="201">
        <v>5655</v>
      </c>
    </row>
    <row r="28" spans="1:8" ht="15" customHeight="1">
      <c r="A28" s="71">
        <v>2</v>
      </c>
      <c r="B28" s="71">
        <v>1</v>
      </c>
      <c r="C28" s="71">
        <v>4</v>
      </c>
      <c r="D28" s="73">
        <v>2</v>
      </c>
      <c r="E28" s="77" t="s">
        <v>21</v>
      </c>
      <c r="F28" s="48" t="s">
        <v>26</v>
      </c>
      <c r="G28" s="44" t="s">
        <v>23</v>
      </c>
      <c r="H28" s="201">
        <v>4583</v>
      </c>
    </row>
    <row r="29" spans="1:8" ht="15" customHeight="1">
      <c r="A29" s="71">
        <v>2</v>
      </c>
      <c r="B29" s="71">
        <v>1</v>
      </c>
      <c r="C29" s="71">
        <v>4</v>
      </c>
      <c r="D29" s="73">
        <v>3</v>
      </c>
      <c r="E29" s="77" t="s">
        <v>21</v>
      </c>
      <c r="F29" s="48" t="s">
        <v>26</v>
      </c>
      <c r="G29" s="44" t="s">
        <v>24</v>
      </c>
      <c r="H29" s="201">
        <v>4257</v>
      </c>
    </row>
    <row r="30" spans="1:8" ht="15" customHeight="1">
      <c r="A30" s="71">
        <v>2</v>
      </c>
      <c r="B30" s="71">
        <v>1</v>
      </c>
      <c r="C30" s="71">
        <v>4</v>
      </c>
      <c r="D30" s="73">
        <v>4</v>
      </c>
      <c r="E30" s="77" t="s">
        <v>21</v>
      </c>
      <c r="F30" s="48" t="s">
        <v>44</v>
      </c>
      <c r="G30" s="44" t="s">
        <v>40</v>
      </c>
      <c r="H30" s="201">
        <v>1000</v>
      </c>
    </row>
    <row r="31" spans="1:8" ht="15" customHeight="1">
      <c r="A31" s="71">
        <v>2</v>
      </c>
      <c r="B31" s="71">
        <v>1</v>
      </c>
      <c r="C31" s="71">
        <v>4</v>
      </c>
      <c r="D31" s="73">
        <v>5</v>
      </c>
      <c r="E31" s="77" t="s">
        <v>21</v>
      </c>
      <c r="F31" s="48" t="s">
        <v>239</v>
      </c>
      <c r="G31" s="44" t="s">
        <v>41</v>
      </c>
      <c r="H31" s="201">
        <v>800</v>
      </c>
    </row>
    <row r="32" spans="1:8" ht="3" customHeight="1">
      <c r="A32" s="214"/>
      <c r="B32" s="46"/>
      <c r="C32" s="46"/>
      <c r="D32" s="126"/>
      <c r="E32" s="128"/>
      <c r="F32" s="47"/>
      <c r="G32" s="75"/>
      <c r="H32" s="216"/>
    </row>
    <row r="33" spans="1:8" ht="14.25" customHeight="1">
      <c r="A33" s="71">
        <v>2</v>
      </c>
      <c r="B33" s="71">
        <v>1</v>
      </c>
      <c r="C33" s="71">
        <v>5</v>
      </c>
      <c r="D33" s="73">
        <v>1</v>
      </c>
      <c r="E33" s="77" t="s">
        <v>21</v>
      </c>
      <c r="F33" s="48" t="s">
        <v>27</v>
      </c>
      <c r="G33" s="44" t="s">
        <v>22</v>
      </c>
      <c r="H33" s="201">
        <v>7895</v>
      </c>
    </row>
    <row r="34" spans="1:8" ht="14.25" customHeight="1">
      <c r="A34" s="71">
        <v>2</v>
      </c>
      <c r="B34" s="71">
        <v>1</v>
      </c>
      <c r="C34" s="71">
        <v>5</v>
      </c>
      <c r="D34" s="73">
        <v>2</v>
      </c>
      <c r="E34" s="77" t="s">
        <v>21</v>
      </c>
      <c r="F34" s="48" t="s">
        <v>27</v>
      </c>
      <c r="G34" s="44" t="s">
        <v>23</v>
      </c>
      <c r="H34" s="201">
        <v>7091</v>
      </c>
    </row>
    <row r="35" spans="1:8" ht="14.25" customHeight="1">
      <c r="A35" s="71">
        <v>2</v>
      </c>
      <c r="B35" s="71">
        <v>1</v>
      </c>
      <c r="C35" s="71">
        <v>5</v>
      </c>
      <c r="D35" s="73">
        <v>3</v>
      </c>
      <c r="E35" s="77" t="s">
        <v>21</v>
      </c>
      <c r="F35" s="48" t="s">
        <v>27</v>
      </c>
      <c r="G35" s="44" t="s">
        <v>24</v>
      </c>
      <c r="H35" s="201">
        <v>6591</v>
      </c>
    </row>
    <row r="36" spans="1:8" ht="14.25" customHeight="1">
      <c r="A36" s="71">
        <v>2</v>
      </c>
      <c r="B36" s="71">
        <v>1</v>
      </c>
      <c r="C36" s="71">
        <v>5</v>
      </c>
      <c r="D36" s="73">
        <v>4</v>
      </c>
      <c r="E36" s="77" t="s">
        <v>21</v>
      </c>
      <c r="F36" s="48" t="s">
        <v>45</v>
      </c>
      <c r="G36" s="44" t="s">
        <v>40</v>
      </c>
      <c r="H36" s="201">
        <v>1200</v>
      </c>
    </row>
    <row r="37" spans="1:8" ht="14.25" customHeight="1" thickBot="1">
      <c r="A37" s="191">
        <v>2</v>
      </c>
      <c r="B37" s="191">
        <v>1</v>
      </c>
      <c r="C37" s="191">
        <v>5</v>
      </c>
      <c r="D37" s="192">
        <v>5</v>
      </c>
      <c r="E37" s="193" t="s">
        <v>21</v>
      </c>
      <c r="F37" s="194" t="s">
        <v>240</v>
      </c>
      <c r="G37" s="195" t="s">
        <v>41</v>
      </c>
      <c r="H37" s="210">
        <v>1000</v>
      </c>
    </row>
    <row r="38" spans="1:8" ht="14.25" customHeight="1" thickTop="1">
      <c r="A38" s="66">
        <v>2</v>
      </c>
      <c r="B38" s="66">
        <v>2</v>
      </c>
      <c r="C38" s="66">
        <v>1</v>
      </c>
      <c r="D38" s="125">
        <v>1</v>
      </c>
      <c r="E38" s="133" t="s">
        <v>30</v>
      </c>
      <c r="F38" s="200" t="s">
        <v>235</v>
      </c>
      <c r="G38" s="76" t="s">
        <v>22</v>
      </c>
      <c r="H38" s="206">
        <v>2487</v>
      </c>
    </row>
    <row r="39" spans="1:8" ht="14.25" customHeight="1">
      <c r="A39" s="71">
        <v>2</v>
      </c>
      <c r="B39" s="71">
        <v>2</v>
      </c>
      <c r="C39" s="71">
        <v>1</v>
      </c>
      <c r="D39" s="73">
        <v>2</v>
      </c>
      <c r="E39" s="77" t="s">
        <v>30</v>
      </c>
      <c r="F39" s="48" t="s">
        <v>235</v>
      </c>
      <c r="G39" s="44" t="s">
        <v>23</v>
      </c>
      <c r="H39" s="201">
        <v>2063</v>
      </c>
    </row>
    <row r="40" spans="1:8" ht="14.25" customHeight="1" thickBot="1">
      <c r="A40" s="191">
        <v>2</v>
      </c>
      <c r="B40" s="191">
        <v>2</v>
      </c>
      <c r="C40" s="191">
        <v>1</v>
      </c>
      <c r="D40" s="192">
        <v>3</v>
      </c>
      <c r="E40" s="193" t="s">
        <v>30</v>
      </c>
      <c r="F40" s="194" t="s">
        <v>235</v>
      </c>
      <c r="G40" s="195" t="s">
        <v>24</v>
      </c>
      <c r="H40" s="210">
        <v>1723</v>
      </c>
    </row>
    <row r="41" spans="1:8" ht="14.25" customHeight="1" thickTop="1">
      <c r="A41" s="66">
        <v>2</v>
      </c>
      <c r="B41" s="66">
        <v>2</v>
      </c>
      <c r="C41" s="66">
        <v>2</v>
      </c>
      <c r="D41" s="125">
        <v>1</v>
      </c>
      <c r="E41" s="133" t="s">
        <v>30</v>
      </c>
      <c r="F41" s="200" t="s">
        <v>25</v>
      </c>
      <c r="G41" s="76" t="s">
        <v>22</v>
      </c>
      <c r="H41" s="206">
        <v>3368</v>
      </c>
    </row>
    <row r="42" spans="1:8" ht="14.25" customHeight="1">
      <c r="A42" s="71">
        <v>2</v>
      </c>
      <c r="B42" s="71">
        <v>2</v>
      </c>
      <c r="C42" s="71">
        <v>2</v>
      </c>
      <c r="D42" s="73">
        <v>2</v>
      </c>
      <c r="E42" s="77" t="s">
        <v>30</v>
      </c>
      <c r="F42" s="48" t="s">
        <v>25</v>
      </c>
      <c r="G42" s="44" t="s">
        <v>23</v>
      </c>
      <c r="H42" s="201">
        <v>2726</v>
      </c>
    </row>
    <row r="43" spans="1:8" ht="14.25" customHeight="1">
      <c r="A43" s="71">
        <v>2</v>
      </c>
      <c r="B43" s="71">
        <v>2</v>
      </c>
      <c r="C43" s="71">
        <v>2</v>
      </c>
      <c r="D43" s="73">
        <v>3</v>
      </c>
      <c r="E43" s="77" t="s">
        <v>30</v>
      </c>
      <c r="F43" s="48" t="s">
        <v>25</v>
      </c>
      <c r="G43" s="44" t="s">
        <v>24</v>
      </c>
      <c r="H43" s="201">
        <v>2138</v>
      </c>
    </row>
    <row r="44" spans="1:8" ht="3" customHeight="1">
      <c r="A44" s="214"/>
      <c r="B44" s="46"/>
      <c r="C44" s="46"/>
      <c r="D44" s="126"/>
      <c r="E44" s="128"/>
      <c r="F44" s="47"/>
      <c r="G44" s="75"/>
      <c r="H44" s="216"/>
    </row>
    <row r="45" spans="1:8" ht="14.25" customHeight="1">
      <c r="A45" s="71">
        <v>2</v>
      </c>
      <c r="B45" s="71">
        <v>2</v>
      </c>
      <c r="C45" s="71">
        <v>3</v>
      </c>
      <c r="D45" s="73">
        <v>1</v>
      </c>
      <c r="E45" s="77" t="s">
        <v>30</v>
      </c>
      <c r="F45" s="48" t="s">
        <v>26</v>
      </c>
      <c r="G45" s="44" t="s">
        <v>22</v>
      </c>
      <c r="H45" s="201">
        <v>5225</v>
      </c>
    </row>
    <row r="46" spans="1:8" ht="14.25" customHeight="1">
      <c r="A46" s="71">
        <v>2</v>
      </c>
      <c r="B46" s="71">
        <v>2</v>
      </c>
      <c r="C46" s="71">
        <v>3</v>
      </c>
      <c r="D46" s="73">
        <v>2</v>
      </c>
      <c r="E46" s="77" t="s">
        <v>30</v>
      </c>
      <c r="F46" s="48" t="s">
        <v>26</v>
      </c>
      <c r="G46" s="44" t="s">
        <v>23</v>
      </c>
      <c r="H46" s="201">
        <v>4403</v>
      </c>
    </row>
    <row r="47" spans="1:8" ht="14.25" customHeight="1" thickBot="1">
      <c r="A47" s="191">
        <v>2</v>
      </c>
      <c r="B47" s="191">
        <v>2</v>
      </c>
      <c r="C47" s="191">
        <v>3</v>
      </c>
      <c r="D47" s="192">
        <v>3</v>
      </c>
      <c r="E47" s="193" t="s">
        <v>30</v>
      </c>
      <c r="F47" s="194" t="s">
        <v>26</v>
      </c>
      <c r="G47" s="195" t="s">
        <v>24</v>
      </c>
      <c r="H47" s="210">
        <v>3894</v>
      </c>
    </row>
    <row r="48" spans="1:8" ht="14.25" customHeight="1" thickTop="1">
      <c r="A48" s="71">
        <v>2</v>
      </c>
      <c r="B48" s="71">
        <v>2</v>
      </c>
      <c r="C48" s="71">
        <v>4</v>
      </c>
      <c r="D48" s="73">
        <v>1</v>
      </c>
      <c r="E48" s="77" t="s">
        <v>30</v>
      </c>
      <c r="F48" s="48" t="s">
        <v>27</v>
      </c>
      <c r="G48" s="44" t="s">
        <v>22</v>
      </c>
      <c r="H48" s="201">
        <v>6800</v>
      </c>
    </row>
    <row r="49" spans="1:8" ht="14.25" customHeight="1">
      <c r="A49" s="71">
        <v>2</v>
      </c>
      <c r="B49" s="71">
        <v>2</v>
      </c>
      <c r="C49" s="71">
        <v>4</v>
      </c>
      <c r="D49" s="73">
        <v>2</v>
      </c>
      <c r="E49" s="77" t="s">
        <v>30</v>
      </c>
      <c r="F49" s="48" t="s">
        <v>27</v>
      </c>
      <c r="G49" s="44" t="s">
        <v>23</v>
      </c>
      <c r="H49" s="201">
        <v>6200</v>
      </c>
    </row>
    <row r="50" spans="1:8" ht="14.25" customHeight="1">
      <c r="A50" s="71">
        <v>2</v>
      </c>
      <c r="B50" s="71">
        <v>2</v>
      </c>
      <c r="C50" s="71">
        <v>4</v>
      </c>
      <c r="D50" s="73">
        <v>3</v>
      </c>
      <c r="E50" s="77" t="s">
        <v>30</v>
      </c>
      <c r="F50" s="48" t="s">
        <v>27</v>
      </c>
      <c r="G50" s="44" t="s">
        <v>24</v>
      </c>
      <c r="H50" s="201">
        <v>5500</v>
      </c>
    </row>
    <row r="51" spans="1:8" ht="3" customHeight="1">
      <c r="A51" s="128"/>
      <c r="B51" s="49"/>
      <c r="C51" s="49"/>
      <c r="D51" s="126"/>
      <c r="E51" s="128"/>
      <c r="F51" s="47"/>
      <c r="G51" s="74"/>
      <c r="H51" s="215"/>
    </row>
    <row r="52" spans="1:8" ht="14.25" customHeight="1">
      <c r="A52" s="71">
        <v>2</v>
      </c>
      <c r="B52" s="71">
        <v>2</v>
      </c>
      <c r="C52" s="71">
        <v>5</v>
      </c>
      <c r="D52" s="73">
        <v>1</v>
      </c>
      <c r="E52" s="77" t="s">
        <v>46</v>
      </c>
      <c r="F52" s="48" t="s">
        <v>47</v>
      </c>
      <c r="G52" s="44" t="s">
        <v>22</v>
      </c>
      <c r="H52" s="201">
        <v>3800</v>
      </c>
    </row>
    <row r="53" spans="1:8" ht="14.25" customHeight="1">
      <c r="A53" s="71">
        <v>2</v>
      </c>
      <c r="B53" s="71">
        <v>2</v>
      </c>
      <c r="C53" s="71">
        <v>5</v>
      </c>
      <c r="D53" s="73">
        <v>2</v>
      </c>
      <c r="E53" s="77" t="s">
        <v>46</v>
      </c>
      <c r="F53" s="48" t="s">
        <v>47</v>
      </c>
      <c r="G53" s="44" t="s">
        <v>23</v>
      </c>
      <c r="H53" s="201">
        <v>3400</v>
      </c>
    </row>
    <row r="54" spans="1:8" ht="14.25" customHeight="1">
      <c r="A54" s="71">
        <v>2</v>
      </c>
      <c r="B54" s="71">
        <v>2</v>
      </c>
      <c r="C54" s="71">
        <v>5</v>
      </c>
      <c r="D54" s="73">
        <v>3</v>
      </c>
      <c r="E54" s="77" t="s">
        <v>46</v>
      </c>
      <c r="F54" s="48" t="s">
        <v>47</v>
      </c>
      <c r="G54" s="44" t="s">
        <v>24</v>
      </c>
      <c r="H54" s="201">
        <v>2900</v>
      </c>
    </row>
    <row r="55" spans="1:8" ht="3" customHeight="1">
      <c r="A55" s="124"/>
      <c r="B55" s="50"/>
      <c r="C55" s="50"/>
      <c r="D55" s="50"/>
      <c r="E55" s="124"/>
      <c r="F55" s="43"/>
      <c r="G55" s="50"/>
      <c r="H55" s="207"/>
    </row>
    <row r="56" spans="1:8" ht="14.25" customHeight="1">
      <c r="A56" s="71">
        <v>2</v>
      </c>
      <c r="B56" s="71">
        <v>2</v>
      </c>
      <c r="C56" s="71">
        <v>6</v>
      </c>
      <c r="D56" s="73">
        <v>1</v>
      </c>
      <c r="E56" s="289" t="s">
        <v>241</v>
      </c>
      <c r="F56" s="290"/>
      <c r="G56" s="44" t="s">
        <v>22</v>
      </c>
      <c r="H56" s="201">
        <v>3745</v>
      </c>
    </row>
    <row r="57" spans="1:8" ht="14.25" customHeight="1">
      <c r="A57" s="71">
        <v>2</v>
      </c>
      <c r="B57" s="71">
        <v>2</v>
      </c>
      <c r="C57" s="71">
        <v>6</v>
      </c>
      <c r="D57" s="73">
        <v>2</v>
      </c>
      <c r="E57" s="289" t="s">
        <v>241</v>
      </c>
      <c r="F57" s="290"/>
      <c r="G57" s="44" t="s">
        <v>23</v>
      </c>
      <c r="H57" s="201">
        <v>2376</v>
      </c>
    </row>
    <row r="58" spans="1:8" ht="14.25" customHeight="1">
      <c r="A58" s="71">
        <v>2</v>
      </c>
      <c r="B58" s="71">
        <v>2</v>
      </c>
      <c r="C58" s="71">
        <v>6</v>
      </c>
      <c r="D58" s="73">
        <v>3</v>
      </c>
      <c r="E58" s="289" t="s">
        <v>241</v>
      </c>
      <c r="F58" s="290"/>
      <c r="G58" s="44" t="s">
        <v>24</v>
      </c>
      <c r="H58" s="201">
        <v>1100</v>
      </c>
    </row>
    <row r="59" spans="1:8" ht="3" customHeight="1">
      <c r="A59" s="214"/>
      <c r="B59" s="46"/>
      <c r="C59" s="46"/>
      <c r="D59" s="126"/>
      <c r="E59" s="128"/>
      <c r="F59" s="47"/>
      <c r="G59" s="75"/>
      <c r="H59" s="216">
        <v>0</v>
      </c>
    </row>
    <row r="60" spans="1:8" ht="14.25" customHeight="1">
      <c r="A60" s="71">
        <v>2</v>
      </c>
      <c r="B60" s="71">
        <v>2</v>
      </c>
      <c r="C60" s="71">
        <v>7</v>
      </c>
      <c r="D60" s="73">
        <v>1</v>
      </c>
      <c r="E60" s="294" t="s">
        <v>48</v>
      </c>
      <c r="F60" s="295"/>
      <c r="G60" s="44" t="s">
        <v>22</v>
      </c>
      <c r="H60" s="201">
        <v>4200</v>
      </c>
    </row>
    <row r="61" spans="1:8" ht="14.25" customHeight="1">
      <c r="A61" s="71">
        <v>2</v>
      </c>
      <c r="B61" s="71">
        <v>2</v>
      </c>
      <c r="C61" s="71">
        <v>7</v>
      </c>
      <c r="D61" s="73">
        <v>2</v>
      </c>
      <c r="E61" s="294" t="s">
        <v>49</v>
      </c>
      <c r="F61" s="295"/>
      <c r="G61" s="44" t="s">
        <v>23</v>
      </c>
      <c r="H61" s="201">
        <v>3700</v>
      </c>
    </row>
    <row r="62" spans="1:8" ht="14.25" customHeight="1">
      <c r="A62" s="71">
        <v>2</v>
      </c>
      <c r="B62" s="71">
        <v>2</v>
      </c>
      <c r="C62" s="71">
        <v>7</v>
      </c>
      <c r="D62" s="73">
        <v>3</v>
      </c>
      <c r="E62" s="294" t="s">
        <v>48</v>
      </c>
      <c r="F62" s="295"/>
      <c r="G62" s="44" t="s">
        <v>24</v>
      </c>
      <c r="H62" s="201">
        <v>3200</v>
      </c>
    </row>
    <row r="63" spans="1:8" ht="3" customHeight="1">
      <c r="A63" s="124"/>
      <c r="B63" s="50"/>
      <c r="C63" s="50"/>
      <c r="D63" s="50"/>
      <c r="E63" s="124"/>
      <c r="F63" s="43"/>
      <c r="G63" s="50"/>
      <c r="H63" s="207">
        <v>0</v>
      </c>
    </row>
    <row r="64" spans="1:8" ht="14.25" customHeight="1">
      <c r="A64" s="71">
        <v>2</v>
      </c>
      <c r="B64" s="71">
        <v>2</v>
      </c>
      <c r="C64" s="71">
        <v>8</v>
      </c>
      <c r="D64" s="73">
        <v>1</v>
      </c>
      <c r="E64" s="298" t="s">
        <v>50</v>
      </c>
      <c r="F64" s="298"/>
      <c r="G64" s="44" t="s">
        <v>22</v>
      </c>
      <c r="H64" s="201">
        <v>4100</v>
      </c>
    </row>
    <row r="65" spans="1:8" ht="14.25" customHeight="1">
      <c r="A65" s="71">
        <v>2</v>
      </c>
      <c r="B65" s="71">
        <v>2</v>
      </c>
      <c r="C65" s="71">
        <v>8</v>
      </c>
      <c r="D65" s="73">
        <v>2</v>
      </c>
      <c r="E65" s="298" t="s">
        <v>51</v>
      </c>
      <c r="F65" s="298"/>
      <c r="G65" s="44" t="s">
        <v>23</v>
      </c>
      <c r="H65" s="201">
        <v>3600</v>
      </c>
    </row>
    <row r="66" spans="1:8" ht="14.25" customHeight="1">
      <c r="A66" s="71">
        <v>2</v>
      </c>
      <c r="B66" s="71">
        <v>2</v>
      </c>
      <c r="C66" s="71">
        <v>8</v>
      </c>
      <c r="D66" s="73">
        <v>3</v>
      </c>
      <c r="E66" s="58" t="s">
        <v>50</v>
      </c>
      <c r="F66" s="48"/>
      <c r="G66" s="44" t="s">
        <v>24</v>
      </c>
      <c r="H66" s="201">
        <v>3000</v>
      </c>
    </row>
    <row r="67" spans="1:8" ht="3" customHeight="1">
      <c r="A67" s="124"/>
      <c r="B67" s="50"/>
      <c r="C67" s="50"/>
      <c r="D67" s="50"/>
      <c r="E67" s="124"/>
      <c r="F67" s="43"/>
      <c r="G67" s="50"/>
      <c r="H67" s="207">
        <v>0</v>
      </c>
    </row>
    <row r="68" spans="1:8" ht="14.25" customHeight="1">
      <c r="A68" s="71">
        <v>2</v>
      </c>
      <c r="B68" s="71">
        <v>2</v>
      </c>
      <c r="C68" s="71">
        <v>9</v>
      </c>
      <c r="D68" s="73">
        <v>1</v>
      </c>
      <c r="E68" s="294" t="s">
        <v>52</v>
      </c>
      <c r="F68" s="295"/>
      <c r="G68" s="44" t="s">
        <v>22</v>
      </c>
      <c r="H68" s="201">
        <v>6000</v>
      </c>
    </row>
    <row r="69" spans="1:8" ht="14.25" customHeight="1">
      <c r="A69" s="71">
        <v>2</v>
      </c>
      <c r="B69" s="71">
        <v>2</v>
      </c>
      <c r="C69" s="71">
        <v>9</v>
      </c>
      <c r="D69" s="73">
        <v>2</v>
      </c>
      <c r="E69" s="294" t="s">
        <v>52</v>
      </c>
      <c r="F69" s="295"/>
      <c r="G69" s="44" t="s">
        <v>23</v>
      </c>
      <c r="H69" s="201">
        <v>4900</v>
      </c>
    </row>
    <row r="70" spans="1:8" ht="14.25" customHeight="1">
      <c r="A70" s="71">
        <v>2</v>
      </c>
      <c r="B70" s="71">
        <v>2</v>
      </c>
      <c r="C70" s="71">
        <v>9</v>
      </c>
      <c r="D70" s="73">
        <v>3</v>
      </c>
      <c r="E70" s="294" t="s">
        <v>52</v>
      </c>
      <c r="F70" s="295"/>
      <c r="G70" s="44" t="s">
        <v>24</v>
      </c>
      <c r="H70" s="201">
        <v>3700</v>
      </c>
    </row>
    <row r="71" spans="1:8" ht="14.25" customHeight="1">
      <c r="A71" s="71">
        <v>2</v>
      </c>
      <c r="B71" s="71">
        <v>2</v>
      </c>
      <c r="C71" s="71">
        <v>9</v>
      </c>
      <c r="D71" s="73">
        <v>4</v>
      </c>
      <c r="E71" s="294" t="s">
        <v>52</v>
      </c>
      <c r="F71" s="295"/>
      <c r="G71" s="44" t="s">
        <v>40</v>
      </c>
      <c r="H71" s="201">
        <v>3000</v>
      </c>
    </row>
    <row r="72" spans="1:8" ht="14.25" customHeight="1">
      <c r="A72" s="71">
        <v>2</v>
      </c>
      <c r="B72" s="71">
        <v>3</v>
      </c>
      <c r="C72" s="71">
        <v>1</v>
      </c>
      <c r="D72" s="73">
        <v>1</v>
      </c>
      <c r="E72" s="77" t="s">
        <v>29</v>
      </c>
      <c r="F72" s="48" t="s">
        <v>28</v>
      </c>
      <c r="G72" s="44" t="s">
        <v>22</v>
      </c>
      <c r="H72" s="201">
        <v>3056</v>
      </c>
    </row>
    <row r="73" spans="1:8" ht="14.25" customHeight="1">
      <c r="A73" s="71">
        <v>2</v>
      </c>
      <c r="B73" s="71">
        <v>3</v>
      </c>
      <c r="C73" s="71">
        <v>1</v>
      </c>
      <c r="D73" s="73">
        <v>2</v>
      </c>
      <c r="E73" s="77" t="s">
        <v>29</v>
      </c>
      <c r="F73" s="48" t="s">
        <v>28</v>
      </c>
      <c r="G73" s="44" t="s">
        <v>23</v>
      </c>
      <c r="H73" s="201">
        <v>2669</v>
      </c>
    </row>
    <row r="74" spans="1:8" ht="14.25" customHeight="1">
      <c r="A74" s="71">
        <v>2</v>
      </c>
      <c r="B74" s="71">
        <v>3</v>
      </c>
      <c r="C74" s="71">
        <v>1</v>
      </c>
      <c r="D74" s="73">
        <v>3</v>
      </c>
      <c r="E74" s="77" t="s">
        <v>29</v>
      </c>
      <c r="F74" s="48" t="s">
        <v>28</v>
      </c>
      <c r="G74" s="44" t="s">
        <v>24</v>
      </c>
      <c r="H74" s="201">
        <v>2451</v>
      </c>
    </row>
    <row r="75" spans="1:8" ht="3" customHeight="1">
      <c r="A75" s="124"/>
      <c r="B75" s="50"/>
      <c r="C75" s="50"/>
      <c r="D75" s="50"/>
      <c r="E75" s="124"/>
      <c r="F75" s="43"/>
      <c r="G75" s="50"/>
      <c r="H75" s="207">
        <v>0</v>
      </c>
    </row>
    <row r="76" spans="1:8" ht="14.25" customHeight="1">
      <c r="A76" s="71">
        <v>2</v>
      </c>
      <c r="B76" s="71">
        <v>3</v>
      </c>
      <c r="C76" s="71">
        <v>2</v>
      </c>
      <c r="D76" s="73">
        <v>1</v>
      </c>
      <c r="E76" s="77" t="s">
        <v>29</v>
      </c>
      <c r="F76" s="48" t="s">
        <v>25</v>
      </c>
      <c r="G76" s="44" t="s">
        <v>22</v>
      </c>
      <c r="H76" s="201">
        <v>3735</v>
      </c>
    </row>
    <row r="77" spans="1:8" ht="14.25" customHeight="1">
      <c r="A77" s="71">
        <v>2</v>
      </c>
      <c r="B77" s="71">
        <v>3</v>
      </c>
      <c r="C77" s="71">
        <v>2</v>
      </c>
      <c r="D77" s="73">
        <v>2</v>
      </c>
      <c r="E77" s="77" t="s">
        <v>29</v>
      </c>
      <c r="F77" s="48" t="s">
        <v>25</v>
      </c>
      <c r="G77" s="44" t="s">
        <v>23</v>
      </c>
      <c r="H77" s="201">
        <v>3480</v>
      </c>
    </row>
    <row r="78" spans="1:8" ht="14.25" customHeight="1">
      <c r="A78" s="72">
        <v>2</v>
      </c>
      <c r="B78" s="72">
        <v>3</v>
      </c>
      <c r="C78" s="72">
        <v>2</v>
      </c>
      <c r="D78" s="127">
        <v>3</v>
      </c>
      <c r="E78" s="130" t="s">
        <v>29</v>
      </c>
      <c r="F78" s="54" t="s">
        <v>25</v>
      </c>
      <c r="G78" s="53" t="s">
        <v>24</v>
      </c>
      <c r="H78" s="208">
        <v>3355</v>
      </c>
    </row>
    <row r="79" spans="1:8" ht="3" customHeight="1">
      <c r="A79" s="73"/>
      <c r="B79" s="55"/>
      <c r="C79" s="55"/>
      <c r="D79" s="55"/>
      <c r="E79" s="73"/>
      <c r="F79" s="56"/>
      <c r="G79" s="55"/>
      <c r="H79" s="209">
        <v>0</v>
      </c>
    </row>
    <row r="80" spans="1:8" ht="14.25" customHeight="1">
      <c r="A80" s="71">
        <v>2</v>
      </c>
      <c r="B80" s="71">
        <v>3</v>
      </c>
      <c r="C80" s="71">
        <v>4</v>
      </c>
      <c r="D80" s="73">
        <v>1</v>
      </c>
      <c r="E80" s="294" t="s">
        <v>242</v>
      </c>
      <c r="F80" s="295"/>
      <c r="G80" s="44" t="s">
        <v>22</v>
      </c>
      <c r="H80" s="201">
        <v>1000</v>
      </c>
    </row>
    <row r="81" spans="1:9" ht="14.25" customHeight="1">
      <c r="A81" s="71">
        <v>2</v>
      </c>
      <c r="B81" s="71">
        <v>3</v>
      </c>
      <c r="C81" s="71">
        <v>4</v>
      </c>
      <c r="D81" s="73">
        <v>2</v>
      </c>
      <c r="E81" s="294" t="s">
        <v>242</v>
      </c>
      <c r="F81" s="295"/>
      <c r="G81" s="44" t="s">
        <v>23</v>
      </c>
      <c r="H81" s="201">
        <v>800</v>
      </c>
    </row>
    <row r="82" spans="1:9" ht="14.25" customHeight="1">
      <c r="A82" s="72">
        <v>2</v>
      </c>
      <c r="B82" s="72">
        <v>3</v>
      </c>
      <c r="C82" s="72">
        <v>4</v>
      </c>
      <c r="D82" s="127">
        <v>3</v>
      </c>
      <c r="E82" s="294" t="s">
        <v>242</v>
      </c>
      <c r="F82" s="295"/>
      <c r="G82" s="53" t="s">
        <v>24</v>
      </c>
      <c r="H82" s="208">
        <v>500</v>
      </c>
    </row>
    <row r="83" spans="1:9" ht="3" customHeight="1">
      <c r="A83" s="124"/>
      <c r="B83" s="50"/>
      <c r="C83" s="50"/>
      <c r="D83" s="50"/>
      <c r="E83" s="73"/>
      <c r="F83" s="56"/>
      <c r="G83" s="55"/>
      <c r="H83" s="209"/>
    </row>
    <row r="84" spans="1:9" ht="14.25" customHeight="1">
      <c r="A84" s="71">
        <v>2</v>
      </c>
      <c r="B84" s="71">
        <v>4</v>
      </c>
      <c r="C84" s="71">
        <v>1</v>
      </c>
      <c r="D84" s="73">
        <v>1</v>
      </c>
      <c r="E84" s="58" t="s">
        <v>266</v>
      </c>
      <c r="F84" s="58"/>
      <c r="G84" s="44" t="s">
        <v>22</v>
      </c>
      <c r="H84" s="201">
        <v>4100</v>
      </c>
      <c r="I84" s="3"/>
    </row>
    <row r="85" spans="1:9" ht="14.25" customHeight="1">
      <c r="A85" s="71">
        <v>2</v>
      </c>
      <c r="B85" s="71">
        <v>4</v>
      </c>
      <c r="C85" s="71">
        <v>1</v>
      </c>
      <c r="D85" s="73">
        <v>2</v>
      </c>
      <c r="E85" s="58" t="s">
        <v>266</v>
      </c>
      <c r="F85" s="58"/>
      <c r="G85" s="44" t="s">
        <v>23</v>
      </c>
      <c r="H85" s="201">
        <v>3500</v>
      </c>
      <c r="I85" s="3"/>
    </row>
    <row r="86" spans="1:9" ht="14.25" customHeight="1" thickBot="1">
      <c r="A86" s="191">
        <v>2</v>
      </c>
      <c r="B86" s="191">
        <v>4</v>
      </c>
      <c r="C86" s="191">
        <v>1</v>
      </c>
      <c r="D86" s="192">
        <v>3</v>
      </c>
      <c r="E86" s="196" t="s">
        <v>266</v>
      </c>
      <c r="F86" s="196"/>
      <c r="G86" s="195" t="s">
        <v>24</v>
      </c>
      <c r="H86" s="210">
        <v>3000</v>
      </c>
      <c r="I86" s="3"/>
    </row>
    <row r="87" spans="1:9" ht="14.25" customHeight="1" thickTop="1">
      <c r="A87" s="66">
        <v>2</v>
      </c>
      <c r="B87" s="66">
        <v>4</v>
      </c>
      <c r="C87" s="66">
        <v>2</v>
      </c>
      <c r="D87" s="125">
        <v>1</v>
      </c>
      <c r="E87" s="60" t="s">
        <v>267</v>
      </c>
      <c r="F87" s="60"/>
      <c r="G87" s="76" t="s">
        <v>22</v>
      </c>
      <c r="H87" s="206">
        <v>5200</v>
      </c>
    </row>
    <row r="88" spans="1:9" ht="14.25" customHeight="1">
      <c r="A88" s="71">
        <v>2</v>
      </c>
      <c r="B88" s="71">
        <v>4</v>
      </c>
      <c r="C88" s="71">
        <v>2</v>
      </c>
      <c r="D88" s="73">
        <v>2</v>
      </c>
      <c r="E88" s="58" t="s">
        <v>267</v>
      </c>
      <c r="F88" s="58"/>
      <c r="G88" s="44" t="s">
        <v>23</v>
      </c>
      <c r="H88" s="201">
        <v>4900</v>
      </c>
    </row>
    <row r="89" spans="1:9" ht="14.25" customHeight="1" thickBot="1">
      <c r="A89" s="191">
        <v>2</v>
      </c>
      <c r="B89" s="191">
        <v>4</v>
      </c>
      <c r="C89" s="191">
        <v>2</v>
      </c>
      <c r="D89" s="192">
        <v>3</v>
      </c>
      <c r="E89" s="196" t="s">
        <v>267</v>
      </c>
      <c r="F89" s="196"/>
      <c r="G89" s="195" t="s">
        <v>24</v>
      </c>
      <c r="H89" s="210">
        <v>4500</v>
      </c>
    </row>
    <row r="90" spans="1:9" ht="14.25" customHeight="1" thickTop="1">
      <c r="A90" s="66">
        <v>2</v>
      </c>
      <c r="B90" s="66">
        <v>4</v>
      </c>
      <c r="C90" s="66">
        <v>3</v>
      </c>
      <c r="D90" s="125">
        <v>1</v>
      </c>
      <c r="E90" s="60" t="s">
        <v>38</v>
      </c>
      <c r="F90" s="60"/>
      <c r="G90" s="76" t="s">
        <v>22</v>
      </c>
      <c r="H90" s="206">
        <v>5700</v>
      </c>
    </row>
    <row r="91" spans="1:9" ht="14.25" customHeight="1">
      <c r="A91" s="71">
        <v>2</v>
      </c>
      <c r="B91" s="71">
        <v>4</v>
      </c>
      <c r="C91" s="71">
        <v>3</v>
      </c>
      <c r="D91" s="73">
        <v>2</v>
      </c>
      <c r="E91" s="58" t="s">
        <v>38</v>
      </c>
      <c r="F91" s="58"/>
      <c r="G91" s="44" t="s">
        <v>23</v>
      </c>
      <c r="H91" s="201">
        <v>5500</v>
      </c>
    </row>
    <row r="92" spans="1:9" ht="14.25" customHeight="1">
      <c r="A92" s="71">
        <v>2</v>
      </c>
      <c r="B92" s="71">
        <v>4</v>
      </c>
      <c r="C92" s="71">
        <v>3</v>
      </c>
      <c r="D92" s="73">
        <v>3</v>
      </c>
      <c r="E92" s="58" t="s">
        <v>38</v>
      </c>
      <c r="F92" s="58"/>
      <c r="G92" s="44" t="s">
        <v>24</v>
      </c>
      <c r="H92" s="201">
        <v>5300</v>
      </c>
    </row>
    <row r="93" spans="1:9" ht="3" customHeight="1">
      <c r="A93" s="124"/>
      <c r="B93" s="50"/>
      <c r="C93" s="50"/>
      <c r="D93" s="50"/>
      <c r="E93" s="73"/>
      <c r="F93" s="56"/>
      <c r="G93" s="55"/>
      <c r="H93" s="209"/>
    </row>
    <row r="94" spans="1:9" ht="14.25" customHeight="1">
      <c r="A94" s="71">
        <v>2</v>
      </c>
      <c r="B94" s="71">
        <v>4</v>
      </c>
      <c r="C94" s="71">
        <v>4</v>
      </c>
      <c r="D94" s="73">
        <v>1</v>
      </c>
      <c r="E94" s="58" t="s">
        <v>39</v>
      </c>
      <c r="F94" s="58"/>
      <c r="G94" s="44" t="s">
        <v>22</v>
      </c>
      <c r="H94" s="201">
        <v>6200</v>
      </c>
    </row>
    <row r="95" spans="1:9" ht="14.25" customHeight="1">
      <c r="A95" s="71">
        <v>2</v>
      </c>
      <c r="B95" s="71">
        <v>4</v>
      </c>
      <c r="C95" s="71">
        <v>4</v>
      </c>
      <c r="D95" s="73">
        <v>2</v>
      </c>
      <c r="E95" s="58" t="s">
        <v>39</v>
      </c>
      <c r="F95" s="58"/>
      <c r="G95" s="44" t="s">
        <v>23</v>
      </c>
      <c r="H95" s="201">
        <v>6000</v>
      </c>
    </row>
    <row r="96" spans="1:9" ht="14.25" customHeight="1">
      <c r="A96" s="66">
        <v>2</v>
      </c>
      <c r="B96" s="66">
        <v>4</v>
      </c>
      <c r="C96" s="66">
        <v>4</v>
      </c>
      <c r="D96" s="125">
        <v>3</v>
      </c>
      <c r="E96" s="60" t="s">
        <v>39</v>
      </c>
      <c r="F96" s="60"/>
      <c r="G96" s="76" t="s">
        <v>24</v>
      </c>
      <c r="H96" s="206">
        <v>5800</v>
      </c>
    </row>
    <row r="97" spans="1:8" ht="3" customHeight="1">
      <c r="A97" s="211"/>
      <c r="B97" s="43"/>
      <c r="C97" s="43"/>
      <c r="D97" s="43"/>
      <c r="E97" s="124"/>
      <c r="F97" s="43"/>
      <c r="G97" s="43"/>
      <c r="H97" s="212"/>
    </row>
    <row r="98" spans="1:8" ht="14.25" customHeight="1">
      <c r="A98" s="71">
        <v>2</v>
      </c>
      <c r="B98" s="71">
        <v>5</v>
      </c>
      <c r="C98" s="71">
        <v>1</v>
      </c>
      <c r="D98" s="73">
        <v>1</v>
      </c>
      <c r="E98" s="289" t="s">
        <v>139</v>
      </c>
      <c r="F98" s="290"/>
      <c r="G98" s="44" t="s">
        <v>22</v>
      </c>
      <c r="H98" s="201">
        <v>1100</v>
      </c>
    </row>
    <row r="99" spans="1:8" ht="14.25" customHeight="1">
      <c r="A99" s="71">
        <v>2</v>
      </c>
      <c r="B99" s="71">
        <v>5</v>
      </c>
      <c r="C99" s="71">
        <v>2</v>
      </c>
      <c r="D99" s="73">
        <v>1</v>
      </c>
      <c r="E99" s="289" t="s">
        <v>140</v>
      </c>
      <c r="F99" s="290"/>
      <c r="G99" s="44" t="s">
        <v>22</v>
      </c>
      <c r="H99" s="201">
        <v>2376</v>
      </c>
    </row>
    <row r="100" spans="1:8" ht="14.25" customHeight="1">
      <c r="A100" s="71">
        <v>2</v>
      </c>
      <c r="B100" s="71">
        <v>5</v>
      </c>
      <c r="C100" s="71">
        <v>3</v>
      </c>
      <c r="D100" s="73">
        <v>1</v>
      </c>
      <c r="E100" s="289" t="s">
        <v>140</v>
      </c>
      <c r="F100" s="290"/>
      <c r="G100" s="44" t="s">
        <v>22</v>
      </c>
      <c r="H100" s="201">
        <v>3745</v>
      </c>
    </row>
    <row r="101" spans="1:8" s="10" customFormat="1" ht="3" customHeight="1">
      <c r="A101" s="73"/>
      <c r="B101" s="55"/>
      <c r="C101" s="55"/>
      <c r="D101" s="55"/>
      <c r="E101" s="73"/>
      <c r="F101" s="56"/>
      <c r="G101" s="55"/>
      <c r="H101" s="209"/>
    </row>
    <row r="102" spans="1:8" s="10" customFormat="1" ht="14.25" customHeight="1">
      <c r="A102" s="66">
        <v>2</v>
      </c>
      <c r="B102" s="66">
        <v>6</v>
      </c>
      <c r="C102" s="66">
        <v>1</v>
      </c>
      <c r="D102" s="125">
        <v>1</v>
      </c>
      <c r="E102" s="131" t="s">
        <v>141</v>
      </c>
      <c r="F102" s="132"/>
      <c r="G102" s="76" t="s">
        <v>22</v>
      </c>
      <c r="H102" s="206">
        <v>1100</v>
      </c>
    </row>
    <row r="103" spans="1:8" s="10" customFormat="1" ht="14.25" customHeight="1">
      <c r="A103" s="71">
        <v>2</v>
      </c>
      <c r="B103" s="71">
        <v>6</v>
      </c>
      <c r="C103" s="71">
        <v>2</v>
      </c>
      <c r="D103" s="73">
        <v>1</v>
      </c>
      <c r="E103" s="289" t="s">
        <v>141</v>
      </c>
      <c r="F103" s="290"/>
      <c r="G103" s="44" t="s">
        <v>22</v>
      </c>
      <c r="H103" s="201">
        <v>2376</v>
      </c>
    </row>
    <row r="104" spans="1:8" s="10" customFormat="1" ht="14.25" customHeight="1">
      <c r="A104" s="71">
        <v>2</v>
      </c>
      <c r="B104" s="71">
        <v>6</v>
      </c>
      <c r="C104" s="71">
        <v>3</v>
      </c>
      <c r="D104" s="73">
        <v>1</v>
      </c>
      <c r="E104" s="289" t="s">
        <v>141</v>
      </c>
      <c r="F104" s="290"/>
      <c r="G104" s="44" t="s">
        <v>22</v>
      </c>
      <c r="H104" s="201">
        <v>3745</v>
      </c>
    </row>
    <row r="105" spans="1:8" s="10" customFormat="1" ht="4.5" customHeight="1">
      <c r="A105" s="73"/>
      <c r="B105" s="55"/>
      <c r="C105" s="55"/>
      <c r="D105" s="55"/>
      <c r="E105" s="129"/>
      <c r="F105" s="106"/>
      <c r="G105" s="134"/>
      <c r="H105" s="205"/>
    </row>
    <row r="106" spans="1:8" s="10" customFormat="1" ht="14.25" customHeight="1">
      <c r="A106" s="66">
        <v>2</v>
      </c>
      <c r="B106" s="66">
        <v>7</v>
      </c>
      <c r="C106" s="66">
        <v>1</v>
      </c>
      <c r="D106" s="125">
        <v>1</v>
      </c>
      <c r="E106" s="288" t="s">
        <v>179</v>
      </c>
      <c r="F106" s="288"/>
      <c r="G106" s="133" t="s">
        <v>22</v>
      </c>
      <c r="H106" s="206">
        <v>3372</v>
      </c>
    </row>
    <row r="107" spans="1:8" s="10" customFormat="1" ht="14.25" customHeight="1">
      <c r="A107" s="71">
        <v>2</v>
      </c>
      <c r="B107" s="71">
        <v>7</v>
      </c>
      <c r="C107" s="71">
        <v>1</v>
      </c>
      <c r="D107" s="73">
        <v>2</v>
      </c>
      <c r="E107" s="306" t="s">
        <v>179</v>
      </c>
      <c r="F107" s="306"/>
      <c r="G107" s="77" t="s">
        <v>23</v>
      </c>
      <c r="H107" s="201">
        <v>2168</v>
      </c>
    </row>
    <row r="108" spans="1:8" s="10" customFormat="1" ht="14.25" customHeight="1">
      <c r="A108" s="71">
        <v>2</v>
      </c>
      <c r="B108" s="71">
        <v>7</v>
      </c>
      <c r="C108" s="71">
        <v>1</v>
      </c>
      <c r="D108" s="73">
        <v>3</v>
      </c>
      <c r="E108" s="306" t="s">
        <v>179</v>
      </c>
      <c r="F108" s="306"/>
      <c r="G108" s="77" t="s">
        <v>24</v>
      </c>
      <c r="H108" s="201">
        <v>1701</v>
      </c>
    </row>
    <row r="109" spans="1:8" ht="13.5" customHeight="1">
      <c r="A109" s="291" t="s">
        <v>177</v>
      </c>
      <c r="B109" s="292"/>
      <c r="C109" s="292"/>
      <c r="D109" s="292"/>
      <c r="E109" s="292"/>
      <c r="F109" s="292"/>
      <c r="G109" s="292"/>
      <c r="H109" s="293"/>
    </row>
    <row r="110" spans="1:8" ht="15" customHeight="1">
      <c r="A110" s="66">
        <v>1</v>
      </c>
      <c r="B110" s="66">
        <v>5</v>
      </c>
      <c r="C110" s="66">
        <v>0</v>
      </c>
      <c r="D110" s="125">
        <v>0</v>
      </c>
      <c r="E110" s="135" t="s">
        <v>53</v>
      </c>
      <c r="F110" s="56"/>
      <c r="G110" s="59"/>
      <c r="H110" s="206">
        <v>1200</v>
      </c>
    </row>
    <row r="111" spans="1:8" ht="15" customHeight="1">
      <c r="A111" s="71">
        <v>1</v>
      </c>
      <c r="B111" s="71">
        <v>5</v>
      </c>
      <c r="C111" s="71">
        <v>0</v>
      </c>
      <c r="D111" s="73">
        <v>1</v>
      </c>
      <c r="E111" s="135" t="s">
        <v>268</v>
      </c>
      <c r="F111" s="56"/>
      <c r="G111" s="52"/>
      <c r="H111" s="201">
        <v>1500</v>
      </c>
    </row>
    <row r="112" spans="1:8" ht="15" customHeight="1">
      <c r="A112" s="71">
        <v>1</v>
      </c>
      <c r="B112" s="71">
        <v>5</v>
      </c>
      <c r="C112" s="71">
        <v>0</v>
      </c>
      <c r="D112" s="73">
        <v>2</v>
      </c>
      <c r="E112" s="135" t="s">
        <v>54</v>
      </c>
      <c r="F112" s="56"/>
      <c r="G112" s="52"/>
      <c r="H112" s="201">
        <v>450</v>
      </c>
    </row>
    <row r="113" spans="1:8" ht="15" customHeight="1">
      <c r="A113" s="71">
        <v>1</v>
      </c>
      <c r="B113" s="71">
        <v>5</v>
      </c>
      <c r="C113" s="71">
        <v>0</v>
      </c>
      <c r="D113" s="73">
        <v>3</v>
      </c>
      <c r="E113" s="135" t="s">
        <v>142</v>
      </c>
      <c r="F113" s="56"/>
      <c r="G113" s="52"/>
      <c r="H113" s="201">
        <v>250</v>
      </c>
    </row>
    <row r="114" spans="1:8" ht="15" customHeight="1">
      <c r="A114" s="71">
        <v>1</v>
      </c>
      <c r="B114" s="71">
        <v>5</v>
      </c>
      <c r="C114" s="71">
        <v>0</v>
      </c>
      <c r="D114" s="73">
        <v>4</v>
      </c>
      <c r="E114" s="135" t="s">
        <v>243</v>
      </c>
      <c r="F114" s="56"/>
      <c r="G114" s="52"/>
      <c r="H114" s="201">
        <v>3500</v>
      </c>
    </row>
    <row r="115" spans="1:8" ht="15" customHeight="1">
      <c r="A115" s="71">
        <v>1</v>
      </c>
      <c r="B115" s="71">
        <v>5</v>
      </c>
      <c r="C115" s="71">
        <v>0</v>
      </c>
      <c r="D115" s="73">
        <v>5</v>
      </c>
      <c r="E115" s="135" t="s">
        <v>55</v>
      </c>
      <c r="F115" s="56"/>
      <c r="G115" s="52"/>
      <c r="H115" s="201">
        <v>1200</v>
      </c>
    </row>
    <row r="116" spans="1:8" ht="15" customHeight="1">
      <c r="A116" s="71">
        <v>1</v>
      </c>
      <c r="B116" s="71">
        <v>5</v>
      </c>
      <c r="C116" s="71">
        <v>0</v>
      </c>
      <c r="D116" s="73">
        <v>6</v>
      </c>
      <c r="E116" s="135" t="s">
        <v>244</v>
      </c>
      <c r="F116" s="56"/>
      <c r="G116" s="52"/>
      <c r="H116" s="201">
        <v>8000</v>
      </c>
    </row>
    <row r="117" spans="1:8" ht="15" customHeight="1">
      <c r="A117" s="71">
        <v>1</v>
      </c>
      <c r="B117" s="71">
        <v>5</v>
      </c>
      <c r="C117" s="71">
        <v>0</v>
      </c>
      <c r="D117" s="73">
        <v>7</v>
      </c>
      <c r="E117" s="135" t="s">
        <v>56</v>
      </c>
      <c r="F117" s="56"/>
      <c r="G117" s="52"/>
      <c r="H117" s="201">
        <v>80000</v>
      </c>
    </row>
    <row r="118" spans="1:8" ht="15" customHeight="1">
      <c r="A118" s="71">
        <v>1</v>
      </c>
      <c r="B118" s="71">
        <v>5</v>
      </c>
      <c r="C118" s="71">
        <v>0</v>
      </c>
      <c r="D118" s="73">
        <v>8</v>
      </c>
      <c r="E118" s="135" t="s">
        <v>57</v>
      </c>
      <c r="F118" s="56"/>
      <c r="G118" s="52"/>
      <c r="H118" s="201">
        <v>100</v>
      </c>
    </row>
    <row r="119" spans="1:8" ht="15" customHeight="1">
      <c r="A119" s="71">
        <v>1</v>
      </c>
      <c r="B119" s="71">
        <v>5</v>
      </c>
      <c r="C119" s="71">
        <v>0</v>
      </c>
      <c r="D119" s="73">
        <v>9</v>
      </c>
      <c r="E119" s="135" t="s">
        <v>245</v>
      </c>
      <c r="F119" s="56"/>
      <c r="G119" s="52"/>
      <c r="H119" s="201">
        <v>140</v>
      </c>
    </row>
    <row r="120" spans="1:8" ht="15" customHeight="1">
      <c r="A120" s="71">
        <v>1</v>
      </c>
      <c r="B120" s="71">
        <v>5</v>
      </c>
      <c r="C120" s="71">
        <v>1</v>
      </c>
      <c r="D120" s="73">
        <v>0</v>
      </c>
      <c r="E120" s="135" t="s">
        <v>246</v>
      </c>
      <c r="F120" s="56"/>
      <c r="G120" s="52"/>
      <c r="H120" s="201">
        <v>145</v>
      </c>
    </row>
    <row r="121" spans="1:8" ht="15" customHeight="1">
      <c r="A121" s="71">
        <v>1</v>
      </c>
      <c r="B121" s="71">
        <v>5</v>
      </c>
      <c r="C121" s="71">
        <v>1</v>
      </c>
      <c r="D121" s="73">
        <v>1</v>
      </c>
      <c r="E121" s="135" t="s">
        <v>270</v>
      </c>
      <c r="F121" s="56"/>
      <c r="G121" s="52"/>
      <c r="H121" s="201">
        <v>3500</v>
      </c>
    </row>
    <row r="122" spans="1:8" ht="15" customHeight="1">
      <c r="A122" s="71">
        <v>1</v>
      </c>
      <c r="B122" s="71">
        <v>5</v>
      </c>
      <c r="C122" s="71">
        <v>1</v>
      </c>
      <c r="D122" s="73">
        <v>2</v>
      </c>
      <c r="E122" s="135" t="s">
        <v>269</v>
      </c>
      <c r="F122" s="56"/>
      <c r="G122" s="52"/>
      <c r="H122" s="201">
        <v>8000</v>
      </c>
    </row>
    <row r="123" spans="1:8" ht="15" customHeight="1">
      <c r="A123" s="71">
        <v>1</v>
      </c>
      <c r="B123" s="71">
        <v>5</v>
      </c>
      <c r="C123" s="71">
        <v>1</v>
      </c>
      <c r="D123" s="73">
        <v>3</v>
      </c>
      <c r="E123" s="135" t="s">
        <v>247</v>
      </c>
      <c r="F123" s="56"/>
      <c r="G123" s="52"/>
      <c r="H123" s="201">
        <v>1500</v>
      </c>
    </row>
    <row r="124" spans="1:8" ht="15" customHeight="1">
      <c r="A124" s="71">
        <v>1</v>
      </c>
      <c r="B124" s="71">
        <v>5</v>
      </c>
      <c r="C124" s="71">
        <v>1</v>
      </c>
      <c r="D124" s="73">
        <v>4</v>
      </c>
      <c r="E124" s="135" t="s">
        <v>58</v>
      </c>
      <c r="F124" s="56"/>
      <c r="G124" s="52"/>
      <c r="H124" s="201">
        <v>200</v>
      </c>
    </row>
    <row r="125" spans="1:8" ht="15" customHeight="1">
      <c r="A125" s="71">
        <v>1</v>
      </c>
      <c r="B125" s="71">
        <v>5</v>
      </c>
      <c r="C125" s="71">
        <v>1</v>
      </c>
      <c r="D125" s="73">
        <v>5</v>
      </c>
      <c r="E125" s="135" t="s">
        <v>59</v>
      </c>
      <c r="F125" s="56"/>
      <c r="G125" s="52"/>
      <c r="H125" s="201">
        <v>35000</v>
      </c>
    </row>
    <row r="126" spans="1:8" ht="15" customHeight="1">
      <c r="A126" s="71">
        <v>1</v>
      </c>
      <c r="B126" s="71">
        <v>5</v>
      </c>
      <c r="C126" s="71">
        <v>1</v>
      </c>
      <c r="D126" s="73">
        <v>6</v>
      </c>
      <c r="E126" s="135" t="s">
        <v>271</v>
      </c>
      <c r="F126" s="56"/>
      <c r="G126" s="52"/>
      <c r="H126" s="201">
        <v>1500</v>
      </c>
    </row>
    <row r="127" spans="1:8" ht="15" customHeight="1">
      <c r="A127" s="71">
        <v>1</v>
      </c>
      <c r="B127" s="71">
        <v>5</v>
      </c>
      <c r="C127" s="71">
        <v>1</v>
      </c>
      <c r="D127" s="73">
        <v>7</v>
      </c>
      <c r="E127" s="135" t="s">
        <v>272</v>
      </c>
      <c r="F127" s="56"/>
      <c r="G127" s="52"/>
      <c r="H127" s="201">
        <v>3500</v>
      </c>
    </row>
    <row r="128" spans="1:8" ht="15" customHeight="1">
      <c r="A128" s="71">
        <v>1</v>
      </c>
      <c r="B128" s="71">
        <v>5</v>
      </c>
      <c r="C128" s="71">
        <v>1</v>
      </c>
      <c r="D128" s="73">
        <v>8</v>
      </c>
      <c r="E128" s="135" t="s">
        <v>60</v>
      </c>
      <c r="F128" s="56"/>
      <c r="G128" s="52"/>
      <c r="H128" s="201">
        <v>5000</v>
      </c>
    </row>
    <row r="129" spans="1:10" ht="15" customHeight="1">
      <c r="A129" s="71">
        <v>1</v>
      </c>
      <c r="B129" s="71">
        <v>5</v>
      </c>
      <c r="C129" s="71">
        <v>1</v>
      </c>
      <c r="D129" s="73">
        <v>9</v>
      </c>
      <c r="E129" s="135" t="s">
        <v>61</v>
      </c>
      <c r="F129" s="56"/>
      <c r="G129" s="52"/>
      <c r="H129" s="201">
        <v>500</v>
      </c>
    </row>
    <row r="130" spans="1:10" ht="15" customHeight="1">
      <c r="A130" s="71">
        <v>1</v>
      </c>
      <c r="B130" s="71">
        <v>5</v>
      </c>
      <c r="C130" s="71">
        <v>2</v>
      </c>
      <c r="D130" s="73">
        <v>1</v>
      </c>
      <c r="E130" s="294" t="s">
        <v>248</v>
      </c>
      <c r="F130" s="299"/>
      <c r="G130" s="57"/>
      <c r="H130" s="202">
        <v>750</v>
      </c>
    </row>
    <row r="131" spans="1:10" ht="6" customHeight="1">
      <c r="A131" s="203"/>
      <c r="B131" s="199"/>
      <c r="C131" s="199"/>
      <c r="D131" s="199"/>
      <c r="E131" s="199"/>
      <c r="F131" s="199"/>
      <c r="G131" s="199"/>
      <c r="H131" s="204"/>
    </row>
    <row r="132" spans="1:10" ht="24" customHeight="1">
      <c r="A132" s="300" t="s">
        <v>273</v>
      </c>
      <c r="B132" s="301"/>
      <c r="C132" s="301"/>
      <c r="D132" s="301"/>
      <c r="E132" s="301"/>
      <c r="F132" s="301"/>
      <c r="G132" s="301"/>
      <c r="H132" s="302"/>
    </row>
    <row r="133" spans="1:10" ht="24" customHeight="1">
      <c r="A133" s="300"/>
      <c r="B133" s="301"/>
      <c r="C133" s="301"/>
      <c r="D133" s="301"/>
      <c r="E133" s="301"/>
      <c r="F133" s="301"/>
      <c r="G133" s="301"/>
      <c r="H133" s="302"/>
    </row>
    <row r="134" spans="1:10" ht="24" customHeight="1">
      <c r="A134" s="303"/>
      <c r="B134" s="304"/>
      <c r="C134" s="304"/>
      <c r="D134" s="304"/>
      <c r="E134" s="304"/>
      <c r="F134" s="304"/>
      <c r="G134" s="304"/>
      <c r="H134" s="305"/>
      <c r="J134" s="13"/>
    </row>
    <row r="135" spans="1:10" ht="13.5">
      <c r="A135" s="61"/>
      <c r="B135" s="61"/>
      <c r="C135" s="61"/>
      <c r="D135" s="61"/>
      <c r="E135" s="61"/>
      <c r="F135" s="61"/>
      <c r="G135" s="61"/>
      <c r="H135" s="61"/>
      <c r="J135" s="13"/>
    </row>
  </sheetData>
  <mergeCells count="36">
    <mergeCell ref="E130:F130"/>
    <mergeCell ref="E60:F60"/>
    <mergeCell ref="A132:H134"/>
    <mergeCell ref="A2:H2"/>
    <mergeCell ref="E69:F69"/>
    <mergeCell ref="E99:F99"/>
    <mergeCell ref="E65:F65"/>
    <mergeCell ref="E61:F61"/>
    <mergeCell ref="E107:F107"/>
    <mergeCell ref="E103:F103"/>
    <mergeCell ref="E98:F98"/>
    <mergeCell ref="E56:F56"/>
    <mergeCell ref="E57:F57"/>
    <mergeCell ref="E58:F58"/>
    <mergeCell ref="E108:F108"/>
    <mergeCell ref="B3:B7"/>
    <mergeCell ref="A109:H109"/>
    <mergeCell ref="D3:D7"/>
    <mergeCell ref="E70:F70"/>
    <mergeCell ref="E71:F71"/>
    <mergeCell ref="E80:F80"/>
    <mergeCell ref="A8:D8"/>
    <mergeCell ref="E64:F64"/>
    <mergeCell ref="E6:H6"/>
    <mergeCell ref="E100:F100"/>
    <mergeCell ref="E82:F82"/>
    <mergeCell ref="E81:F81"/>
    <mergeCell ref="E62:F62"/>
    <mergeCell ref="E68:F68"/>
    <mergeCell ref="A1:H1"/>
    <mergeCell ref="C3:C7"/>
    <mergeCell ref="E4:H4"/>
    <mergeCell ref="A3:A7"/>
    <mergeCell ref="E106:F106"/>
    <mergeCell ref="E104:F104"/>
    <mergeCell ref="E5:H5"/>
  </mergeCells>
  <phoneticPr fontId="2" type="noConversion"/>
  <printOptions horizontalCentered="1"/>
  <pageMargins left="1.1811023622047245" right="0.78740157480314965" top="1.1811023622047245" bottom="1.1811023622047245" header="0" footer="0"/>
  <pageSetup fitToHeight="0" orientation="portrait" horizontalDpi="200" verticalDpi="200" r:id="rId1"/>
  <headerFooter alignWithMargins="0"/>
  <rowBreaks count="3" manualBreakCount="3">
    <brk id="37" max="7" man="1"/>
    <brk id="104" max="7" man="1"/>
    <brk id="1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topLeftCell="A16" zoomScaleSheetLayoutView="100" workbookViewId="0">
      <selection activeCell="C34" sqref="C34:D34"/>
    </sheetView>
  </sheetViews>
  <sheetFormatPr baseColWidth="10" defaultRowHeight="12.75"/>
  <cols>
    <col min="1" max="1" width="22.85546875" customWidth="1"/>
    <col min="2" max="2" width="8.5703125" customWidth="1"/>
    <col min="3" max="3" width="17.42578125" customWidth="1"/>
    <col min="5" max="5" width="29.7109375" customWidth="1"/>
  </cols>
  <sheetData>
    <row r="1" spans="1:7" ht="13.5" customHeight="1">
      <c r="A1" s="262" t="s">
        <v>173</v>
      </c>
      <c r="B1" s="263"/>
      <c r="C1" s="263"/>
      <c r="D1" s="263"/>
      <c r="E1" s="264"/>
    </row>
    <row r="2" spans="1:7" ht="13.5" customHeight="1">
      <c r="A2" s="277" t="s">
        <v>391</v>
      </c>
      <c r="B2" s="265"/>
      <c r="C2" s="265"/>
      <c r="D2" s="265"/>
      <c r="E2" s="278"/>
    </row>
    <row r="3" spans="1:7" ht="8.25" customHeight="1">
      <c r="A3" s="311" t="s">
        <v>249</v>
      </c>
      <c r="B3" s="312"/>
      <c r="C3" s="312"/>
      <c r="D3" s="312"/>
      <c r="E3" s="313"/>
    </row>
    <row r="4" spans="1:7" ht="11.25" customHeight="1">
      <c r="A4" s="314"/>
      <c r="B4" s="315"/>
      <c r="C4" s="315"/>
      <c r="D4" s="315"/>
      <c r="E4" s="316"/>
    </row>
    <row r="5" spans="1:7" ht="15.75" customHeight="1">
      <c r="A5" s="279" t="s">
        <v>155</v>
      </c>
      <c r="B5" s="280"/>
      <c r="C5" s="280"/>
      <c r="D5" s="280"/>
      <c r="E5" s="281"/>
      <c r="F5" s="12"/>
      <c r="G5" s="12"/>
    </row>
    <row r="6" spans="1:7" ht="15.75" customHeight="1">
      <c r="A6" s="317" t="s">
        <v>384</v>
      </c>
      <c r="B6" s="318"/>
      <c r="C6" s="318"/>
      <c r="D6" s="318"/>
      <c r="E6" s="319"/>
    </row>
    <row r="7" spans="1:7">
      <c r="A7" s="317" t="s">
        <v>385</v>
      </c>
      <c r="B7" s="318"/>
      <c r="C7" s="318"/>
      <c r="D7" s="318"/>
      <c r="E7" s="319"/>
    </row>
    <row r="8" spans="1:7">
      <c r="A8" s="320"/>
      <c r="B8" s="321"/>
      <c r="C8" s="321"/>
      <c r="D8" s="321"/>
      <c r="E8" s="322"/>
    </row>
    <row r="9" spans="1:7" ht="13.5">
      <c r="A9" s="169"/>
      <c r="B9" s="170"/>
      <c r="C9" s="170"/>
      <c r="D9" s="170"/>
      <c r="E9" s="171"/>
    </row>
    <row r="10" spans="1:7">
      <c r="A10" s="323" t="s">
        <v>136</v>
      </c>
      <c r="B10" s="428"/>
      <c r="C10" s="323" t="s">
        <v>137</v>
      </c>
      <c r="D10" s="428"/>
      <c r="E10" s="162" t="s">
        <v>138</v>
      </c>
    </row>
    <row r="11" spans="1:7" ht="13.5">
      <c r="A11" s="309">
        <v>1000</v>
      </c>
      <c r="B11" s="310"/>
      <c r="C11" s="307">
        <v>1500</v>
      </c>
      <c r="D11" s="308"/>
      <c r="E11" s="163">
        <v>0.02</v>
      </c>
    </row>
    <row r="12" spans="1:7" ht="13.5">
      <c r="A12" s="307">
        <v>1500.01</v>
      </c>
      <c r="B12" s="308"/>
      <c r="C12" s="307">
        <v>2000</v>
      </c>
      <c r="D12" s="308"/>
      <c r="E12" s="164">
        <v>0.03</v>
      </c>
    </row>
    <row r="13" spans="1:7" ht="13.5">
      <c r="A13" s="307">
        <v>2000.01</v>
      </c>
      <c r="B13" s="308"/>
      <c r="C13" s="307">
        <v>3000</v>
      </c>
      <c r="D13" s="308"/>
      <c r="E13" s="164">
        <v>0.04</v>
      </c>
    </row>
    <row r="14" spans="1:7" ht="13.5">
      <c r="A14" s="307">
        <v>3000.01</v>
      </c>
      <c r="B14" s="308"/>
      <c r="C14" s="307">
        <v>5000</v>
      </c>
      <c r="D14" s="308"/>
      <c r="E14" s="164">
        <v>0.06</v>
      </c>
    </row>
    <row r="15" spans="1:7" ht="13.5">
      <c r="A15" s="307">
        <v>5000.01</v>
      </c>
      <c r="B15" s="308"/>
      <c r="C15" s="307">
        <v>10000</v>
      </c>
      <c r="D15" s="308"/>
      <c r="E15" s="164">
        <v>0.08</v>
      </c>
    </row>
    <row r="16" spans="1:7" ht="13.5">
      <c r="A16" s="307">
        <v>10000.01</v>
      </c>
      <c r="B16" s="308"/>
      <c r="C16" s="307">
        <v>20000</v>
      </c>
      <c r="D16" s="308"/>
      <c r="E16" s="164">
        <v>0.12</v>
      </c>
    </row>
    <row r="17" spans="1:5" ht="13.5">
      <c r="A17" s="165"/>
      <c r="B17" s="63"/>
      <c r="C17" s="63"/>
      <c r="D17" s="63"/>
      <c r="E17" s="166"/>
    </row>
    <row r="18" spans="1:5" ht="15" customHeight="1">
      <c r="A18" s="326" t="s">
        <v>382</v>
      </c>
      <c r="B18" s="327"/>
      <c r="C18" s="327"/>
      <c r="D18" s="327"/>
      <c r="E18" s="328"/>
    </row>
    <row r="19" spans="1:5" ht="15" customHeight="1">
      <c r="A19" s="317" t="s">
        <v>390</v>
      </c>
      <c r="B19" s="318"/>
      <c r="C19" s="318"/>
      <c r="D19" s="318"/>
      <c r="E19" s="319"/>
    </row>
    <row r="20" spans="1:5" ht="15" customHeight="1">
      <c r="A20" s="320" t="s">
        <v>383</v>
      </c>
      <c r="B20" s="321"/>
      <c r="C20" s="321"/>
      <c r="D20" s="321"/>
      <c r="E20" s="322"/>
    </row>
    <row r="21" spans="1:5" ht="13.5">
      <c r="A21" s="172"/>
      <c r="B21" s="173"/>
      <c r="C21" s="63"/>
      <c r="D21" s="63"/>
      <c r="E21" s="166"/>
    </row>
    <row r="22" spans="1:5">
      <c r="A22" s="323" t="s">
        <v>136</v>
      </c>
      <c r="B22" s="428"/>
      <c r="C22" s="323" t="s">
        <v>137</v>
      </c>
      <c r="D22" s="428"/>
      <c r="E22" s="162" t="s">
        <v>138</v>
      </c>
    </row>
    <row r="23" spans="1:5" ht="13.5">
      <c r="A23" s="309">
        <v>1000</v>
      </c>
      <c r="B23" s="310"/>
      <c r="C23" s="307">
        <v>1500</v>
      </c>
      <c r="D23" s="308"/>
      <c r="E23" s="163">
        <v>0.03</v>
      </c>
    </row>
    <row r="24" spans="1:5" ht="13.5">
      <c r="A24" s="307">
        <v>1500.01</v>
      </c>
      <c r="B24" s="308"/>
      <c r="C24" s="307">
        <v>2000</v>
      </c>
      <c r="D24" s="308"/>
      <c r="E24" s="164">
        <v>0.08</v>
      </c>
    </row>
    <row r="25" spans="1:5" ht="13.5">
      <c r="A25" s="307">
        <v>2000.01</v>
      </c>
      <c r="B25" s="308"/>
      <c r="C25" s="307">
        <v>3000</v>
      </c>
      <c r="D25" s="308"/>
      <c r="E25" s="164">
        <v>0.1</v>
      </c>
    </row>
    <row r="26" spans="1:5" ht="13.5">
      <c r="A26" s="307">
        <v>3000.01</v>
      </c>
      <c r="B26" s="308"/>
      <c r="C26" s="307">
        <v>5000</v>
      </c>
      <c r="D26" s="308"/>
      <c r="E26" s="164">
        <v>0.12</v>
      </c>
    </row>
    <row r="27" spans="1:5" ht="13.5">
      <c r="A27" s="307">
        <v>5000.01</v>
      </c>
      <c r="B27" s="308"/>
      <c r="C27" s="307">
        <v>10000</v>
      </c>
      <c r="D27" s="308"/>
      <c r="E27" s="164">
        <v>0.15</v>
      </c>
    </row>
    <row r="28" spans="1:5" ht="13.5">
      <c r="A28" s="307">
        <v>10000.01</v>
      </c>
      <c r="B28" s="308"/>
      <c r="C28" s="307">
        <v>20000</v>
      </c>
      <c r="D28" s="308"/>
      <c r="E28" s="164">
        <v>0.18</v>
      </c>
    </row>
    <row r="29" spans="1:5" ht="13.5">
      <c r="A29" s="161"/>
      <c r="B29" s="22"/>
      <c r="C29" s="22"/>
      <c r="D29" s="22"/>
      <c r="E29" s="167"/>
    </row>
    <row r="30" spans="1:5" ht="15" customHeight="1">
      <c r="A30" s="326" t="s">
        <v>382</v>
      </c>
      <c r="B30" s="327"/>
      <c r="C30" s="327"/>
      <c r="D30" s="327"/>
      <c r="E30" s="328"/>
    </row>
    <row r="31" spans="1:5" ht="15.75" customHeight="1">
      <c r="A31" s="320" t="s">
        <v>381</v>
      </c>
      <c r="B31" s="321"/>
      <c r="C31" s="321"/>
      <c r="D31" s="321"/>
      <c r="E31" s="322"/>
    </row>
    <row r="32" spans="1:5" ht="13.5">
      <c r="A32" s="174"/>
      <c r="B32" s="175"/>
      <c r="C32" s="62"/>
      <c r="D32" s="62"/>
      <c r="E32" s="168"/>
    </row>
    <row r="33" spans="1:5">
      <c r="A33" s="323" t="s">
        <v>136</v>
      </c>
      <c r="B33" s="428"/>
      <c r="C33" s="323" t="s">
        <v>137</v>
      </c>
      <c r="D33" s="428"/>
      <c r="E33" s="162" t="s">
        <v>138</v>
      </c>
    </row>
    <row r="34" spans="1:5" ht="13.5">
      <c r="A34" s="309">
        <v>1000</v>
      </c>
      <c r="B34" s="310"/>
      <c r="C34" s="307">
        <v>1500</v>
      </c>
      <c r="D34" s="308"/>
      <c r="E34" s="163">
        <v>0.05</v>
      </c>
    </row>
    <row r="35" spans="1:5" ht="13.5">
      <c r="A35" s="307">
        <v>1500.01</v>
      </c>
      <c r="B35" s="308"/>
      <c r="C35" s="307">
        <v>2000</v>
      </c>
      <c r="D35" s="308"/>
      <c r="E35" s="164">
        <v>0.08</v>
      </c>
    </row>
    <row r="36" spans="1:5" ht="13.5">
      <c r="A36" s="307">
        <v>2000.01</v>
      </c>
      <c r="B36" s="308"/>
      <c r="C36" s="307">
        <v>3000</v>
      </c>
      <c r="D36" s="308"/>
      <c r="E36" s="164">
        <v>0.12</v>
      </c>
    </row>
    <row r="37" spans="1:5" ht="13.5">
      <c r="A37" s="307">
        <v>3000.01</v>
      </c>
      <c r="B37" s="308"/>
      <c r="C37" s="307">
        <v>5000</v>
      </c>
      <c r="D37" s="308"/>
      <c r="E37" s="164">
        <v>0.15</v>
      </c>
    </row>
    <row r="38" spans="1:5" ht="13.5">
      <c r="A38" s="307">
        <v>5000.01</v>
      </c>
      <c r="B38" s="308"/>
      <c r="C38" s="307">
        <v>10000</v>
      </c>
      <c r="D38" s="308"/>
      <c r="E38" s="164">
        <v>0.2</v>
      </c>
    </row>
    <row r="39" spans="1:5" ht="13.5">
      <c r="A39" s="307">
        <v>10000.01</v>
      </c>
      <c r="B39" s="308"/>
      <c r="C39" s="307">
        <v>20000</v>
      </c>
      <c r="D39" s="308"/>
      <c r="E39" s="164">
        <v>0.25</v>
      </c>
    </row>
    <row r="40" spans="1:5" ht="13.5">
      <c r="A40" s="309">
        <v>20000.009999999998</v>
      </c>
      <c r="B40" s="310"/>
      <c r="C40" s="309">
        <v>50000</v>
      </c>
      <c r="D40" s="310"/>
      <c r="E40" s="163">
        <v>0.3</v>
      </c>
    </row>
    <row r="41" spans="1:5" ht="13.5">
      <c r="A41" s="18"/>
      <c r="B41" s="18"/>
      <c r="C41" s="18"/>
      <c r="D41" s="18"/>
      <c r="E41" s="18"/>
    </row>
    <row r="42" spans="1:5" ht="13.5">
      <c r="A42" s="18"/>
      <c r="B42" s="18"/>
      <c r="C42" s="18"/>
      <c r="D42" s="18"/>
      <c r="E42" s="18"/>
    </row>
    <row r="43" spans="1:5" ht="13.5">
      <c r="A43" s="18"/>
      <c r="B43" s="18"/>
      <c r="C43" s="18"/>
      <c r="D43" s="18"/>
      <c r="E43" s="18"/>
    </row>
    <row r="44" spans="1:5" ht="13.5">
      <c r="A44" s="18"/>
      <c r="B44" s="18"/>
      <c r="C44" s="18"/>
      <c r="D44" s="18"/>
      <c r="E44" s="18"/>
    </row>
    <row r="45" spans="1:5" ht="13.5">
      <c r="A45" s="18"/>
      <c r="B45" s="18"/>
      <c r="C45" s="18"/>
      <c r="D45" s="18"/>
      <c r="E45" s="18"/>
    </row>
    <row r="46" spans="1:5" ht="13.5">
      <c r="A46" s="18"/>
      <c r="B46" s="18"/>
      <c r="C46" s="18"/>
      <c r="D46" s="18"/>
      <c r="E46" s="18"/>
    </row>
    <row r="47" spans="1:5" ht="13.5">
      <c r="A47" s="18"/>
      <c r="B47" s="18"/>
      <c r="C47" s="18"/>
      <c r="D47" s="18"/>
      <c r="E47" s="18"/>
    </row>
    <row r="48" spans="1:5" ht="13.5">
      <c r="A48" s="18"/>
      <c r="B48" s="18"/>
      <c r="C48" s="18"/>
      <c r="D48" s="18"/>
      <c r="E48" s="18"/>
    </row>
    <row r="49" spans="1:5" ht="13.5">
      <c r="A49" s="18"/>
      <c r="B49" s="18"/>
      <c r="C49" s="18"/>
      <c r="D49" s="18"/>
      <c r="E49" s="18"/>
    </row>
    <row r="50" spans="1:5" ht="13.5">
      <c r="A50" s="18"/>
      <c r="B50" s="18"/>
      <c r="C50" s="18"/>
      <c r="D50" s="18"/>
      <c r="E50" s="18"/>
    </row>
    <row r="51" spans="1:5" ht="13.5">
      <c r="A51" s="18"/>
      <c r="B51" s="18"/>
      <c r="C51" s="18"/>
      <c r="D51" s="18"/>
      <c r="E51" s="18"/>
    </row>
    <row r="52" spans="1:5" ht="13.5">
      <c r="A52" s="18"/>
      <c r="B52" s="18"/>
      <c r="C52" s="18"/>
      <c r="D52" s="18"/>
      <c r="E52" s="18"/>
    </row>
    <row r="53" spans="1:5" ht="13.5">
      <c r="A53" s="18"/>
      <c r="B53" s="18"/>
      <c r="C53" s="18"/>
      <c r="D53" s="18"/>
      <c r="E53" s="18"/>
    </row>
    <row r="54" spans="1:5" ht="13.5">
      <c r="A54" s="18"/>
      <c r="B54" s="18"/>
      <c r="C54" s="18"/>
      <c r="D54" s="18"/>
      <c r="E54" s="18"/>
    </row>
    <row r="55" spans="1:5" ht="13.5">
      <c r="A55" s="18"/>
      <c r="B55" s="18"/>
      <c r="C55" s="18"/>
      <c r="D55" s="18"/>
      <c r="E55" s="18"/>
    </row>
    <row r="56" spans="1:5" ht="13.5">
      <c r="A56" s="18"/>
      <c r="B56" s="18"/>
      <c r="C56" s="18"/>
      <c r="D56" s="18"/>
      <c r="E56" s="18"/>
    </row>
    <row r="57" spans="1:5" ht="13.5">
      <c r="A57" s="18"/>
      <c r="B57" s="18"/>
      <c r="C57" s="18"/>
      <c r="D57" s="18"/>
      <c r="E57" s="18"/>
    </row>
    <row r="58" spans="1:5" ht="13.5">
      <c r="A58" s="18"/>
      <c r="B58" s="18"/>
      <c r="C58" s="18"/>
      <c r="D58" s="18"/>
      <c r="E58" s="18"/>
    </row>
    <row r="59" spans="1:5" ht="13.5">
      <c r="A59" s="18"/>
      <c r="B59" s="18"/>
      <c r="C59" s="18"/>
      <c r="D59" s="18"/>
      <c r="E59" s="18"/>
    </row>
    <row r="60" spans="1:5" ht="13.5">
      <c r="A60" s="18"/>
      <c r="B60" s="18"/>
      <c r="C60" s="18"/>
      <c r="D60" s="18"/>
      <c r="E60" s="18"/>
    </row>
    <row r="61" spans="1:5" ht="13.5">
      <c r="A61" s="18"/>
      <c r="B61" s="18"/>
      <c r="C61" s="18"/>
      <c r="D61" s="18"/>
      <c r="E61" s="18"/>
    </row>
    <row r="62" spans="1:5" ht="13.5">
      <c r="A62" s="18"/>
      <c r="B62" s="18"/>
      <c r="C62" s="18"/>
      <c r="D62" s="18"/>
      <c r="E62" s="18"/>
    </row>
    <row r="63" spans="1:5" ht="13.5">
      <c r="A63" s="18"/>
      <c r="B63" s="18"/>
      <c r="C63" s="18"/>
      <c r="D63" s="18"/>
      <c r="E63" s="18"/>
    </row>
    <row r="64" spans="1:5" ht="13.5">
      <c r="A64" s="18"/>
      <c r="B64" s="18"/>
      <c r="C64" s="18"/>
      <c r="D64" s="18"/>
      <c r="E64" s="18"/>
    </row>
    <row r="65" spans="1:5" ht="13.5">
      <c r="A65" s="18"/>
      <c r="B65" s="18"/>
      <c r="C65" s="18"/>
      <c r="D65" s="18"/>
      <c r="E65" s="18"/>
    </row>
    <row r="66" spans="1:5" ht="13.5">
      <c r="A66" s="18"/>
      <c r="B66" s="18"/>
      <c r="C66" s="18"/>
      <c r="D66" s="18"/>
      <c r="E66" s="18"/>
    </row>
    <row r="67" spans="1:5" ht="13.5">
      <c r="A67" s="18"/>
      <c r="B67" s="18"/>
      <c r="C67" s="18"/>
      <c r="D67" s="18"/>
      <c r="E67" s="18"/>
    </row>
    <row r="68" spans="1:5" ht="13.5">
      <c r="A68" s="18"/>
      <c r="B68" s="18"/>
      <c r="C68" s="18"/>
      <c r="D68" s="18"/>
      <c r="E68" s="18"/>
    </row>
    <row r="69" spans="1:5" ht="13.5">
      <c r="A69" s="18"/>
      <c r="B69" s="18"/>
      <c r="C69" s="18"/>
      <c r="D69" s="18"/>
      <c r="E69" s="18"/>
    </row>
    <row r="70" spans="1:5" ht="13.5">
      <c r="A70" s="18"/>
      <c r="B70" s="18"/>
      <c r="C70" s="18"/>
      <c r="D70" s="18"/>
      <c r="E70" s="18"/>
    </row>
    <row r="71" spans="1:5" ht="13.5">
      <c r="A71" s="18"/>
      <c r="B71" s="18"/>
      <c r="C71" s="18"/>
      <c r="D71" s="18"/>
      <c r="E71" s="18"/>
    </row>
    <row r="72" spans="1:5" ht="13.5">
      <c r="A72" s="18"/>
      <c r="B72" s="18"/>
      <c r="C72" s="18"/>
      <c r="D72" s="18"/>
      <c r="E72" s="18"/>
    </row>
    <row r="73" spans="1:5" ht="13.5">
      <c r="A73" s="18"/>
      <c r="B73" s="18"/>
      <c r="C73" s="18"/>
      <c r="D73" s="18"/>
      <c r="E73" s="18"/>
    </row>
    <row r="74" spans="1:5" ht="13.5">
      <c r="A74" s="18"/>
      <c r="B74" s="18"/>
      <c r="C74" s="18"/>
      <c r="D74" s="18"/>
      <c r="E74" s="18"/>
    </row>
    <row r="75" spans="1:5" ht="13.5">
      <c r="A75" s="18"/>
      <c r="B75" s="18"/>
      <c r="C75" s="18"/>
      <c r="D75" s="18"/>
      <c r="E75" s="18"/>
    </row>
  </sheetData>
  <mergeCells count="56">
    <mergeCell ref="A38:B38"/>
    <mergeCell ref="A39:B39"/>
    <mergeCell ref="A40:B40"/>
    <mergeCell ref="C34:D34"/>
    <mergeCell ref="C35:D35"/>
    <mergeCell ref="C36:D36"/>
    <mergeCell ref="C37:D37"/>
    <mergeCell ref="C38:D38"/>
    <mergeCell ref="C39:D39"/>
    <mergeCell ref="C40:D40"/>
    <mergeCell ref="A37:B37"/>
    <mergeCell ref="A30:E30"/>
    <mergeCell ref="A31:E31"/>
    <mergeCell ref="A34:B34"/>
    <mergeCell ref="A35:B35"/>
    <mergeCell ref="A36:B36"/>
    <mergeCell ref="A33:B33"/>
    <mergeCell ref="C33:D33"/>
    <mergeCell ref="A26:B26"/>
    <mergeCell ref="A27:B27"/>
    <mergeCell ref="A28:B28"/>
    <mergeCell ref="C23:D23"/>
    <mergeCell ref="C24:D24"/>
    <mergeCell ref="C25:D25"/>
    <mergeCell ref="C26:D26"/>
    <mergeCell ref="C27:D27"/>
    <mergeCell ref="C28:D28"/>
    <mergeCell ref="A25:B25"/>
    <mergeCell ref="A19:E19"/>
    <mergeCell ref="A20:E20"/>
    <mergeCell ref="A23:B23"/>
    <mergeCell ref="A24:B24"/>
    <mergeCell ref="A22:B22"/>
    <mergeCell ref="C22:D22"/>
    <mergeCell ref="A7:E7"/>
    <mergeCell ref="A8:E8"/>
    <mergeCell ref="C10:D10"/>
    <mergeCell ref="A10:B10"/>
    <mergeCell ref="A18:E18"/>
    <mergeCell ref="A5:E5"/>
    <mergeCell ref="A1:E1"/>
    <mergeCell ref="A2:E2"/>
    <mergeCell ref="A3:E4"/>
    <mergeCell ref="A6:E6"/>
    <mergeCell ref="A16:B16"/>
    <mergeCell ref="C14:D14"/>
    <mergeCell ref="C15:D15"/>
    <mergeCell ref="C16:D16"/>
    <mergeCell ref="C11:D11"/>
    <mergeCell ref="C12:D12"/>
    <mergeCell ref="C13:D13"/>
    <mergeCell ref="A13:B13"/>
    <mergeCell ref="A14:B14"/>
    <mergeCell ref="A15:B15"/>
    <mergeCell ref="A12:B12"/>
    <mergeCell ref="A11:B11"/>
  </mergeCells>
  <phoneticPr fontId="2" type="noConversion"/>
  <pageMargins left="1.1811023622047245" right="0.78740157480314965" top="1.1811023622047245" bottom="1.1811023622047245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6" zoomScaleSheetLayoutView="100" workbookViewId="0">
      <selection activeCell="C44" sqref="C44"/>
    </sheetView>
  </sheetViews>
  <sheetFormatPr baseColWidth="10" defaultRowHeight="12.75"/>
  <cols>
    <col min="1" max="1" width="14.140625" style="103" customWidth="1"/>
    <col min="2" max="2" width="12.5703125" style="98" customWidth="1"/>
    <col min="3" max="3" width="17.7109375" style="103" customWidth="1"/>
    <col min="4" max="4" width="26.7109375" style="98" customWidth="1"/>
    <col min="5" max="5" width="12.85546875" style="116" customWidth="1"/>
    <col min="6" max="16384" width="11.42578125" style="7"/>
  </cols>
  <sheetData>
    <row r="1" spans="1:7" ht="13.5" customHeight="1">
      <c r="A1" s="262" t="s">
        <v>173</v>
      </c>
      <c r="B1" s="263"/>
      <c r="C1" s="263"/>
      <c r="D1" s="263"/>
      <c r="E1" s="264"/>
    </row>
    <row r="2" spans="1:7" ht="13.5" customHeight="1">
      <c r="A2" s="277" t="s">
        <v>391</v>
      </c>
      <c r="B2" s="265"/>
      <c r="C2" s="265"/>
      <c r="D2" s="265"/>
      <c r="E2" s="278"/>
    </row>
    <row r="3" spans="1:7" ht="12.75" customHeight="1">
      <c r="A3" s="262" t="s">
        <v>152</v>
      </c>
      <c r="B3" s="263"/>
      <c r="C3" s="263"/>
      <c r="D3" s="263"/>
      <c r="E3" s="264"/>
    </row>
    <row r="4" spans="1:7" ht="12.75" customHeight="1">
      <c r="A4" s="277"/>
      <c r="B4" s="265"/>
      <c r="C4" s="265"/>
      <c r="D4" s="265"/>
      <c r="E4" s="278"/>
    </row>
    <row r="5" spans="1:7" ht="15.75" customHeight="1">
      <c r="A5" s="279" t="s">
        <v>172</v>
      </c>
      <c r="B5" s="280"/>
      <c r="C5" s="280"/>
      <c r="D5" s="280"/>
      <c r="E5" s="281"/>
    </row>
    <row r="6" spans="1:7" ht="25.5">
      <c r="A6" s="112" t="s">
        <v>34</v>
      </c>
      <c r="B6" s="112" t="s">
        <v>35</v>
      </c>
      <c r="C6" s="112" t="s">
        <v>33</v>
      </c>
      <c r="D6" s="112" t="s">
        <v>3</v>
      </c>
      <c r="E6" s="112" t="s">
        <v>388</v>
      </c>
    </row>
    <row r="7" spans="1:7" s="8" customFormat="1" ht="6" customHeight="1">
      <c r="A7" s="136"/>
      <c r="B7" s="138"/>
      <c r="C7" s="137"/>
      <c r="D7" s="138"/>
      <c r="E7" s="140"/>
    </row>
    <row r="8" spans="1:7" ht="40.5">
      <c r="A8" s="16" t="s">
        <v>5</v>
      </c>
      <c r="B8" s="143" t="s">
        <v>95</v>
      </c>
      <c r="C8" s="70" t="s">
        <v>386</v>
      </c>
      <c r="D8" s="16" t="s">
        <v>96</v>
      </c>
      <c r="E8" s="110">
        <v>20</v>
      </c>
      <c r="G8"/>
    </row>
    <row r="9" spans="1:7" ht="127.5" customHeight="1">
      <c r="A9" s="397" t="s">
        <v>10</v>
      </c>
      <c r="B9" s="143" t="s">
        <v>180</v>
      </c>
      <c r="C9" s="70" t="s">
        <v>387</v>
      </c>
      <c r="D9" s="16" t="s">
        <v>181</v>
      </c>
      <c r="E9" s="110">
        <v>40</v>
      </c>
    </row>
    <row r="10" spans="1:7" ht="28.5" customHeight="1">
      <c r="A10" s="397"/>
      <c r="B10" s="143" t="s">
        <v>73</v>
      </c>
      <c r="C10" s="70" t="s">
        <v>252</v>
      </c>
      <c r="D10" s="16" t="s">
        <v>250</v>
      </c>
      <c r="E10" s="110">
        <v>40</v>
      </c>
    </row>
    <row r="11" spans="1:7" ht="28.5" customHeight="1">
      <c r="A11" s="397"/>
      <c r="B11" s="143" t="s">
        <v>72</v>
      </c>
      <c r="C11" s="70" t="s">
        <v>252</v>
      </c>
      <c r="D11" s="16" t="s">
        <v>250</v>
      </c>
      <c r="E11" s="110">
        <v>40</v>
      </c>
    </row>
    <row r="12" spans="1:7" ht="28.5" customHeight="1">
      <c r="A12" s="397"/>
      <c r="B12" s="143" t="s">
        <v>64</v>
      </c>
      <c r="C12" s="70" t="s">
        <v>252</v>
      </c>
      <c r="D12" s="16" t="s">
        <v>250</v>
      </c>
      <c r="E12" s="110">
        <v>40</v>
      </c>
    </row>
    <row r="13" spans="1:7" ht="28.5" customHeight="1">
      <c r="A13" s="397"/>
      <c r="B13" s="143" t="s">
        <v>65</v>
      </c>
      <c r="C13" s="70" t="s">
        <v>252</v>
      </c>
      <c r="D13" s="16" t="s">
        <v>250</v>
      </c>
      <c r="E13" s="110">
        <v>40</v>
      </c>
    </row>
    <row r="14" spans="1:7" ht="28.5" customHeight="1">
      <c r="A14" s="397"/>
      <c r="B14" s="143" t="s">
        <v>67</v>
      </c>
      <c r="C14" s="70" t="s">
        <v>252</v>
      </c>
      <c r="D14" s="16" t="s">
        <v>250</v>
      </c>
      <c r="E14" s="110">
        <v>40</v>
      </c>
    </row>
    <row r="15" spans="1:7" ht="28.5" customHeight="1">
      <c r="A15" s="397"/>
      <c r="B15" s="143" t="s">
        <v>68</v>
      </c>
      <c r="C15" s="70" t="s">
        <v>252</v>
      </c>
      <c r="D15" s="16" t="s">
        <v>250</v>
      </c>
      <c r="E15" s="110">
        <v>40</v>
      </c>
    </row>
    <row r="16" spans="1:7" ht="28.5" customHeight="1">
      <c r="A16" s="397"/>
      <c r="B16" s="143" t="s">
        <v>69</v>
      </c>
      <c r="C16" s="70" t="s">
        <v>252</v>
      </c>
      <c r="D16" s="16" t="s">
        <v>250</v>
      </c>
      <c r="E16" s="110">
        <v>40</v>
      </c>
    </row>
    <row r="17" spans="1:5" ht="28.5" customHeight="1">
      <c r="A17" s="397"/>
      <c r="B17" s="143" t="s">
        <v>143</v>
      </c>
      <c r="C17" s="70" t="s">
        <v>252</v>
      </c>
      <c r="D17" s="16" t="s">
        <v>97</v>
      </c>
      <c r="E17" s="110">
        <v>40</v>
      </c>
    </row>
    <row r="18" spans="1:5" ht="28.5" customHeight="1">
      <c r="A18" s="397"/>
      <c r="B18" s="143" t="s">
        <v>70</v>
      </c>
      <c r="C18" s="70" t="s">
        <v>252</v>
      </c>
      <c r="D18" s="16" t="s">
        <v>250</v>
      </c>
      <c r="E18" s="110">
        <v>40</v>
      </c>
    </row>
    <row r="19" spans="1:5" ht="28.5" customHeight="1">
      <c r="A19" s="397"/>
      <c r="B19" s="143" t="s">
        <v>71</v>
      </c>
      <c r="C19" s="70" t="s">
        <v>252</v>
      </c>
      <c r="D19" s="16" t="s">
        <v>250</v>
      </c>
      <c r="E19" s="110">
        <v>40</v>
      </c>
    </row>
    <row r="20" spans="1:5" ht="28.5" customHeight="1">
      <c r="A20" s="397"/>
      <c r="B20" s="143" t="s">
        <v>95</v>
      </c>
      <c r="C20" s="70" t="s">
        <v>252</v>
      </c>
      <c r="D20" s="16" t="s">
        <v>250</v>
      </c>
      <c r="E20" s="110">
        <v>40</v>
      </c>
    </row>
    <row r="21" spans="1:5" ht="15.75" customHeight="1">
      <c r="A21" s="262" t="s">
        <v>173</v>
      </c>
      <c r="B21" s="263"/>
      <c r="C21" s="263"/>
      <c r="D21" s="263"/>
      <c r="E21" s="264"/>
    </row>
    <row r="22" spans="1:5" ht="15.75" customHeight="1">
      <c r="A22" s="277" t="s">
        <v>391</v>
      </c>
      <c r="B22" s="265"/>
      <c r="C22" s="265"/>
      <c r="D22" s="265"/>
      <c r="E22" s="278"/>
    </row>
    <row r="23" spans="1:5" ht="6" customHeight="1">
      <c r="A23" s="279"/>
      <c r="B23" s="280"/>
      <c r="C23" s="280"/>
      <c r="D23" s="280"/>
      <c r="E23" s="281"/>
    </row>
    <row r="24" spans="1:5" ht="12.75" customHeight="1">
      <c r="A24" s="262" t="s">
        <v>152</v>
      </c>
      <c r="B24" s="263"/>
      <c r="C24" s="263"/>
      <c r="D24" s="263"/>
      <c r="E24" s="264"/>
    </row>
    <row r="25" spans="1:5" ht="12.75" customHeight="1">
      <c r="A25" s="277"/>
      <c r="B25" s="265"/>
      <c r="C25" s="265"/>
      <c r="D25" s="265"/>
      <c r="E25" s="278"/>
    </row>
    <row r="26" spans="1:5" ht="15" customHeight="1">
      <c r="A26" s="279" t="s">
        <v>172</v>
      </c>
      <c r="B26" s="280"/>
      <c r="C26" s="280"/>
      <c r="D26" s="280"/>
      <c r="E26" s="281"/>
    </row>
    <row r="27" spans="1:5" ht="28.5" customHeight="1">
      <c r="A27" s="112" t="s">
        <v>34</v>
      </c>
      <c r="B27" s="112" t="s">
        <v>35</v>
      </c>
      <c r="C27" s="112" t="s">
        <v>33</v>
      </c>
      <c r="D27" s="112" t="s">
        <v>3</v>
      </c>
      <c r="E27" s="112" t="s">
        <v>388</v>
      </c>
    </row>
    <row r="28" spans="1:5" ht="28.5" customHeight="1">
      <c r="A28" s="267" t="s">
        <v>10</v>
      </c>
      <c r="B28" s="143" t="s">
        <v>146</v>
      </c>
      <c r="C28" s="70" t="s">
        <v>252</v>
      </c>
      <c r="D28" s="16" t="s">
        <v>250</v>
      </c>
      <c r="E28" s="110">
        <v>40</v>
      </c>
    </row>
    <row r="29" spans="1:5" ht="28.5" customHeight="1">
      <c r="A29" s="269"/>
      <c r="B29" s="143" t="s">
        <v>148</v>
      </c>
      <c r="C29" s="70" t="s">
        <v>252</v>
      </c>
      <c r="D29" s="16" t="s">
        <v>250</v>
      </c>
      <c r="E29" s="110">
        <v>40</v>
      </c>
    </row>
    <row r="30" spans="1:5" ht="28.5" customHeight="1">
      <c r="A30" s="268" t="s">
        <v>6</v>
      </c>
      <c r="B30" s="144" t="s">
        <v>74</v>
      </c>
      <c r="C30" s="96" t="s">
        <v>252</v>
      </c>
      <c r="D30" s="223" t="s">
        <v>153</v>
      </c>
      <c r="E30" s="111">
        <v>40</v>
      </c>
    </row>
    <row r="31" spans="1:5" ht="28.5" customHeight="1">
      <c r="A31" s="268"/>
      <c r="B31" s="143" t="s">
        <v>75</v>
      </c>
      <c r="C31" s="70" t="s">
        <v>252</v>
      </c>
      <c r="D31" s="16" t="s">
        <v>154</v>
      </c>
      <c r="E31" s="110">
        <v>40</v>
      </c>
    </row>
    <row r="32" spans="1:5" ht="28.5" customHeight="1">
      <c r="A32" s="268"/>
      <c r="B32" s="145" t="s">
        <v>76</v>
      </c>
      <c r="C32" s="176" t="s">
        <v>252</v>
      </c>
      <c r="D32" s="222" t="s">
        <v>251</v>
      </c>
      <c r="E32" s="142">
        <v>40</v>
      </c>
    </row>
    <row r="33" spans="1:5" ht="28.5" customHeight="1">
      <c r="A33" s="267" t="s">
        <v>9</v>
      </c>
      <c r="B33" s="143" t="s">
        <v>85</v>
      </c>
      <c r="C33" s="70" t="s">
        <v>252</v>
      </c>
      <c r="D33" s="16" t="s">
        <v>92</v>
      </c>
      <c r="E33" s="110">
        <v>40</v>
      </c>
    </row>
    <row r="34" spans="1:5" ht="28.5" customHeight="1">
      <c r="A34" s="268"/>
      <c r="B34" s="143" t="s">
        <v>88</v>
      </c>
      <c r="C34" s="70" t="s">
        <v>252</v>
      </c>
      <c r="D34" s="16" t="s">
        <v>92</v>
      </c>
      <c r="E34" s="110">
        <v>40</v>
      </c>
    </row>
    <row r="35" spans="1:5" ht="28.5" customHeight="1">
      <c r="A35" s="268"/>
      <c r="B35" s="143" t="s">
        <v>87</v>
      </c>
      <c r="C35" s="70" t="s">
        <v>252</v>
      </c>
      <c r="D35" s="16" t="s">
        <v>92</v>
      </c>
      <c r="E35" s="110">
        <v>40</v>
      </c>
    </row>
    <row r="36" spans="1:5" ht="28.5" customHeight="1">
      <c r="A36" s="269"/>
      <c r="B36" s="143" t="s">
        <v>89</v>
      </c>
      <c r="C36" s="70" t="s">
        <v>252</v>
      </c>
      <c r="D36" s="16" t="s">
        <v>92</v>
      </c>
      <c r="E36" s="110">
        <v>40</v>
      </c>
    </row>
    <row r="37" spans="1:5" ht="48" customHeight="1">
      <c r="A37" s="329" t="s">
        <v>259</v>
      </c>
      <c r="B37" s="330"/>
      <c r="C37" s="330"/>
      <c r="D37" s="330"/>
      <c r="E37" s="331"/>
    </row>
    <row r="38" spans="1:5" ht="13.5">
      <c r="A38" s="104"/>
      <c r="B38" s="51"/>
      <c r="C38" s="64"/>
      <c r="D38" s="139"/>
      <c r="E38" s="141"/>
    </row>
  </sheetData>
  <mergeCells count="14">
    <mergeCell ref="A37:E37"/>
    <mergeCell ref="A1:E1"/>
    <mergeCell ref="A30:A32"/>
    <mergeCell ref="A33:A36"/>
    <mergeCell ref="A2:E2"/>
    <mergeCell ref="A28:A29"/>
    <mergeCell ref="A9:A20"/>
    <mergeCell ref="A21:E21"/>
    <mergeCell ref="A22:E22"/>
    <mergeCell ref="A23:E23"/>
    <mergeCell ref="A24:E25"/>
    <mergeCell ref="A26:E26"/>
    <mergeCell ref="A3:E4"/>
    <mergeCell ref="A5:E5"/>
  </mergeCells>
  <phoneticPr fontId="2" type="noConversion"/>
  <pageMargins left="1.1811023622047245" right="0.78740157480314965" top="1.1811023622047245" bottom="1.1811023622047245" header="0" footer="0"/>
  <pageSetup scale="97" orientation="portrait" verticalDpi="200" r:id="rId1"/>
  <headerFooter alignWithMargins="0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126"/>
  <sheetViews>
    <sheetView view="pageBreakPreview" zoomScaleSheetLayoutView="100" workbookViewId="0">
      <selection activeCell="E12" sqref="E12"/>
    </sheetView>
  </sheetViews>
  <sheetFormatPr baseColWidth="10" defaultRowHeight="12.75"/>
  <cols>
    <col min="1" max="4" width="5.7109375" customWidth="1"/>
    <col min="5" max="5" width="23.42578125" customWidth="1"/>
    <col min="6" max="6" width="16.42578125" customWidth="1"/>
    <col min="7" max="7" width="10.7109375" customWidth="1"/>
    <col min="8" max="8" width="17.28515625" customWidth="1"/>
  </cols>
  <sheetData>
    <row r="1" spans="1:9">
      <c r="A1" s="356" t="s">
        <v>173</v>
      </c>
      <c r="B1" s="357"/>
      <c r="C1" s="357"/>
      <c r="D1" s="357"/>
      <c r="E1" s="357"/>
      <c r="F1" s="357"/>
      <c r="G1" s="357"/>
      <c r="H1" s="358"/>
    </row>
    <row r="2" spans="1:9" ht="16.5" customHeight="1">
      <c r="A2" s="359" t="s">
        <v>391</v>
      </c>
      <c r="B2" s="360"/>
      <c r="C2" s="360"/>
      <c r="D2" s="360"/>
      <c r="E2" s="360"/>
      <c r="F2" s="360"/>
      <c r="G2" s="360"/>
      <c r="H2" s="361"/>
    </row>
    <row r="3" spans="1:9" ht="21" customHeight="1">
      <c r="A3" s="352" t="s">
        <v>185</v>
      </c>
      <c r="B3" s="352" t="s">
        <v>186</v>
      </c>
      <c r="C3" s="352" t="s">
        <v>187</v>
      </c>
      <c r="D3" s="352" t="s">
        <v>20</v>
      </c>
      <c r="E3" s="147"/>
      <c r="F3" s="148"/>
      <c r="G3" s="148"/>
      <c r="H3" s="149"/>
      <c r="I3" s="89"/>
    </row>
    <row r="4" spans="1:9" ht="21" customHeight="1">
      <c r="A4" s="352"/>
      <c r="B4" s="352"/>
      <c r="C4" s="352"/>
      <c r="D4" s="352"/>
      <c r="E4" s="344" t="s">
        <v>37</v>
      </c>
      <c r="F4" s="345"/>
      <c r="G4" s="345"/>
      <c r="H4" s="346"/>
      <c r="I4" s="89"/>
    </row>
    <row r="5" spans="1:9" ht="21" customHeight="1">
      <c r="A5" s="352"/>
      <c r="B5" s="352"/>
      <c r="C5" s="352"/>
      <c r="D5" s="352"/>
      <c r="E5" s="344" t="s">
        <v>188</v>
      </c>
      <c r="F5" s="345"/>
      <c r="G5" s="345"/>
      <c r="H5" s="346"/>
      <c r="I5" s="89"/>
    </row>
    <row r="6" spans="1:9" ht="21" customHeight="1">
      <c r="A6" s="352"/>
      <c r="B6" s="352"/>
      <c r="C6" s="352"/>
      <c r="D6" s="352"/>
      <c r="E6" s="150"/>
      <c r="F6" s="90"/>
      <c r="G6" s="90"/>
      <c r="H6" s="151"/>
      <c r="I6" s="89"/>
    </row>
    <row r="7" spans="1:9" ht="21" customHeight="1">
      <c r="A7" s="352"/>
      <c r="B7" s="352"/>
      <c r="C7" s="352" t="s">
        <v>0</v>
      </c>
      <c r="D7" s="352" t="s">
        <v>2</v>
      </c>
      <c r="E7" s="152"/>
      <c r="F7" s="153"/>
      <c r="G7" s="153"/>
      <c r="H7" s="154"/>
      <c r="I7" s="89"/>
    </row>
    <row r="8" spans="1:9" ht="26.25" customHeight="1">
      <c r="A8" s="348" t="s">
        <v>1</v>
      </c>
      <c r="B8" s="348"/>
      <c r="C8" s="348"/>
      <c r="D8" s="348"/>
      <c r="E8" s="220" t="s">
        <v>185</v>
      </c>
      <c r="F8" s="220" t="s">
        <v>189</v>
      </c>
      <c r="G8" s="220" t="s">
        <v>187</v>
      </c>
      <c r="H8" s="221" t="s">
        <v>190</v>
      </c>
      <c r="I8" s="91"/>
    </row>
    <row r="9" spans="1:9" ht="15" customHeight="1">
      <c r="A9" s="82">
        <v>1</v>
      </c>
      <c r="B9" s="82">
        <v>0</v>
      </c>
      <c r="C9" s="82">
        <v>1</v>
      </c>
      <c r="D9" s="82">
        <v>1</v>
      </c>
      <c r="E9" s="82" t="s">
        <v>191</v>
      </c>
      <c r="F9" s="82" t="s">
        <v>192</v>
      </c>
      <c r="G9" s="83">
        <v>1</v>
      </c>
      <c r="H9" s="155">
        <v>30000</v>
      </c>
    </row>
    <row r="10" spans="1:9" ht="15" customHeight="1">
      <c r="A10" s="82">
        <v>1</v>
      </c>
      <c r="B10" s="82">
        <v>0</v>
      </c>
      <c r="C10" s="82">
        <v>2</v>
      </c>
      <c r="D10" s="82">
        <v>1</v>
      </c>
      <c r="E10" s="82" t="s">
        <v>191</v>
      </c>
      <c r="F10" s="82" t="s">
        <v>192</v>
      </c>
      <c r="G10" s="83">
        <v>2</v>
      </c>
      <c r="H10" s="156">
        <v>22500</v>
      </c>
    </row>
    <row r="11" spans="1:9" ht="15" customHeight="1">
      <c r="A11" s="82">
        <v>1</v>
      </c>
      <c r="B11" s="82">
        <v>0</v>
      </c>
      <c r="C11" s="82">
        <v>3</v>
      </c>
      <c r="D11" s="82">
        <v>1</v>
      </c>
      <c r="E11" s="82" t="s">
        <v>191</v>
      </c>
      <c r="F11" s="82" t="s">
        <v>192</v>
      </c>
      <c r="G11" s="83">
        <v>3</v>
      </c>
      <c r="H11" s="156">
        <v>18750</v>
      </c>
    </row>
    <row r="12" spans="1:9" ht="15" customHeight="1">
      <c r="A12" s="82">
        <v>1</v>
      </c>
      <c r="B12" s="82">
        <v>0</v>
      </c>
      <c r="C12" s="82">
        <v>4</v>
      </c>
      <c r="D12" s="82">
        <v>1</v>
      </c>
      <c r="E12" s="82" t="s">
        <v>191</v>
      </c>
      <c r="F12" s="82" t="s">
        <v>192</v>
      </c>
      <c r="G12" s="83">
        <v>4</v>
      </c>
      <c r="H12" s="156">
        <v>15000</v>
      </c>
    </row>
    <row r="13" spans="1:9" ht="15" customHeight="1">
      <c r="A13" s="82">
        <v>1</v>
      </c>
      <c r="B13" s="82">
        <v>1</v>
      </c>
      <c r="C13" s="82">
        <v>1</v>
      </c>
      <c r="D13" s="82">
        <v>1</v>
      </c>
      <c r="E13" s="82" t="s">
        <v>191</v>
      </c>
      <c r="F13" s="82" t="s">
        <v>193</v>
      </c>
      <c r="G13" s="83">
        <v>1</v>
      </c>
      <c r="H13" s="155">
        <v>30000</v>
      </c>
    </row>
    <row r="14" spans="1:9" ht="15" customHeight="1">
      <c r="A14" s="82">
        <v>1</v>
      </c>
      <c r="B14" s="82">
        <v>1</v>
      </c>
      <c r="C14" s="82">
        <v>2</v>
      </c>
      <c r="D14" s="82">
        <v>1</v>
      </c>
      <c r="E14" s="82" t="s">
        <v>191</v>
      </c>
      <c r="F14" s="82" t="s">
        <v>193</v>
      </c>
      <c r="G14" s="83">
        <v>2</v>
      </c>
      <c r="H14" s="156">
        <v>22500</v>
      </c>
    </row>
    <row r="15" spans="1:9" ht="15" customHeight="1">
      <c r="A15" s="82">
        <v>1</v>
      </c>
      <c r="B15" s="82">
        <v>1</v>
      </c>
      <c r="C15" s="82">
        <v>3</v>
      </c>
      <c r="D15" s="82">
        <v>1</v>
      </c>
      <c r="E15" s="82" t="s">
        <v>191</v>
      </c>
      <c r="F15" s="82" t="s">
        <v>193</v>
      </c>
      <c r="G15" s="83">
        <v>3</v>
      </c>
      <c r="H15" s="156">
        <v>18750</v>
      </c>
    </row>
    <row r="16" spans="1:9" ht="15" customHeight="1">
      <c r="A16" s="82">
        <v>1</v>
      </c>
      <c r="B16" s="82">
        <v>1</v>
      </c>
      <c r="C16" s="82">
        <v>4</v>
      </c>
      <c r="D16" s="82">
        <v>1</v>
      </c>
      <c r="E16" s="82" t="s">
        <v>191</v>
      </c>
      <c r="F16" s="82" t="s">
        <v>193</v>
      </c>
      <c r="G16" s="83">
        <v>4</v>
      </c>
      <c r="H16" s="156">
        <v>15000</v>
      </c>
    </row>
    <row r="17" spans="1:8" ht="15" customHeight="1">
      <c r="A17" s="82">
        <v>1</v>
      </c>
      <c r="B17" s="82">
        <v>2</v>
      </c>
      <c r="C17" s="82">
        <v>1</v>
      </c>
      <c r="D17" s="82">
        <v>1</v>
      </c>
      <c r="E17" s="82" t="s">
        <v>191</v>
      </c>
      <c r="F17" s="82" t="s">
        <v>194</v>
      </c>
      <c r="G17" s="83">
        <v>1</v>
      </c>
      <c r="H17" s="155">
        <v>30000</v>
      </c>
    </row>
    <row r="18" spans="1:8" ht="15" customHeight="1">
      <c r="A18" s="82">
        <v>1</v>
      </c>
      <c r="B18" s="82">
        <v>2</v>
      </c>
      <c r="C18" s="82">
        <v>2</v>
      </c>
      <c r="D18" s="82">
        <v>1</v>
      </c>
      <c r="E18" s="82" t="s">
        <v>191</v>
      </c>
      <c r="F18" s="82" t="s">
        <v>194</v>
      </c>
      <c r="G18" s="83">
        <v>2</v>
      </c>
      <c r="H18" s="156">
        <v>22500</v>
      </c>
    </row>
    <row r="19" spans="1:8" ht="15" customHeight="1">
      <c r="A19" s="82">
        <v>1</v>
      </c>
      <c r="B19" s="82">
        <v>2</v>
      </c>
      <c r="C19" s="82">
        <v>3</v>
      </c>
      <c r="D19" s="82">
        <v>1</v>
      </c>
      <c r="E19" s="82" t="s">
        <v>191</v>
      </c>
      <c r="F19" s="82" t="s">
        <v>194</v>
      </c>
      <c r="G19" s="83">
        <v>3</v>
      </c>
      <c r="H19" s="156">
        <v>18750</v>
      </c>
    </row>
    <row r="20" spans="1:8" ht="15" customHeight="1">
      <c r="A20" s="82">
        <v>1</v>
      </c>
      <c r="B20" s="82">
        <v>2</v>
      </c>
      <c r="C20" s="82">
        <v>4</v>
      </c>
      <c r="D20" s="82">
        <v>1</v>
      </c>
      <c r="E20" s="82" t="s">
        <v>191</v>
      </c>
      <c r="F20" s="82" t="s">
        <v>194</v>
      </c>
      <c r="G20" s="83">
        <v>4</v>
      </c>
      <c r="H20" s="156">
        <v>15000</v>
      </c>
    </row>
    <row r="21" spans="1:8" ht="15" customHeight="1">
      <c r="A21" s="82">
        <v>2</v>
      </c>
      <c r="B21" s="82">
        <v>0</v>
      </c>
      <c r="C21" s="82">
        <v>1</v>
      </c>
      <c r="D21" s="82">
        <v>1</v>
      </c>
      <c r="E21" s="82" t="s">
        <v>195</v>
      </c>
      <c r="F21" s="82" t="s">
        <v>192</v>
      </c>
      <c r="G21" s="83">
        <v>1</v>
      </c>
      <c r="H21" s="156">
        <v>26250</v>
      </c>
    </row>
    <row r="22" spans="1:8" ht="15" customHeight="1">
      <c r="A22" s="82">
        <v>2</v>
      </c>
      <c r="B22" s="82">
        <v>0</v>
      </c>
      <c r="C22" s="82">
        <v>2</v>
      </c>
      <c r="D22" s="82">
        <v>1</v>
      </c>
      <c r="E22" s="82" t="s">
        <v>195</v>
      </c>
      <c r="F22" s="82" t="s">
        <v>192</v>
      </c>
      <c r="G22" s="83">
        <v>2</v>
      </c>
      <c r="H22" s="156">
        <v>18750</v>
      </c>
    </row>
    <row r="23" spans="1:8" ht="15" customHeight="1">
      <c r="A23" s="82">
        <v>2</v>
      </c>
      <c r="B23" s="82">
        <v>0</v>
      </c>
      <c r="C23" s="82">
        <v>3</v>
      </c>
      <c r="D23" s="82">
        <v>1</v>
      </c>
      <c r="E23" s="82" t="s">
        <v>195</v>
      </c>
      <c r="F23" s="82" t="s">
        <v>192</v>
      </c>
      <c r="G23" s="83">
        <v>3</v>
      </c>
      <c r="H23" s="156">
        <v>15000</v>
      </c>
    </row>
    <row r="24" spans="1:8" ht="15" customHeight="1">
      <c r="A24" s="82">
        <v>2</v>
      </c>
      <c r="B24" s="82">
        <v>0</v>
      </c>
      <c r="C24" s="82">
        <v>4</v>
      </c>
      <c r="D24" s="82">
        <v>1</v>
      </c>
      <c r="E24" s="82" t="s">
        <v>195</v>
      </c>
      <c r="F24" s="82" t="s">
        <v>192</v>
      </c>
      <c r="G24" s="83">
        <v>4</v>
      </c>
      <c r="H24" s="156">
        <v>12500</v>
      </c>
    </row>
    <row r="25" spans="1:8" ht="15" customHeight="1">
      <c r="A25" s="82">
        <v>2</v>
      </c>
      <c r="B25" s="82">
        <v>0</v>
      </c>
      <c r="C25" s="82">
        <v>5</v>
      </c>
      <c r="D25" s="82">
        <v>1</v>
      </c>
      <c r="E25" s="82" t="s">
        <v>195</v>
      </c>
      <c r="F25" s="82" t="s">
        <v>192</v>
      </c>
      <c r="G25" s="83">
        <v>5</v>
      </c>
      <c r="H25" s="156">
        <v>11000</v>
      </c>
    </row>
    <row r="26" spans="1:8" ht="15" customHeight="1">
      <c r="A26" s="82">
        <v>2</v>
      </c>
      <c r="B26" s="82">
        <v>1</v>
      </c>
      <c r="C26" s="82">
        <v>1</v>
      </c>
      <c r="D26" s="82">
        <v>1</v>
      </c>
      <c r="E26" s="82" t="s">
        <v>195</v>
      </c>
      <c r="F26" s="82" t="s">
        <v>193</v>
      </c>
      <c r="G26" s="83">
        <v>1</v>
      </c>
      <c r="H26" s="156">
        <v>26250</v>
      </c>
    </row>
    <row r="27" spans="1:8" ht="15" customHeight="1">
      <c r="A27" s="82">
        <v>2</v>
      </c>
      <c r="B27" s="82">
        <v>1</v>
      </c>
      <c r="C27" s="82">
        <v>2</v>
      </c>
      <c r="D27" s="82">
        <v>1</v>
      </c>
      <c r="E27" s="82" t="s">
        <v>195</v>
      </c>
      <c r="F27" s="82" t="s">
        <v>193</v>
      </c>
      <c r="G27" s="83">
        <v>2</v>
      </c>
      <c r="H27" s="156">
        <v>18750</v>
      </c>
    </row>
    <row r="28" spans="1:8" ht="15" customHeight="1">
      <c r="A28" s="82">
        <v>2</v>
      </c>
      <c r="B28" s="82">
        <v>1</v>
      </c>
      <c r="C28" s="82">
        <v>3</v>
      </c>
      <c r="D28" s="82">
        <v>1</v>
      </c>
      <c r="E28" s="82" t="s">
        <v>195</v>
      </c>
      <c r="F28" s="82" t="s">
        <v>193</v>
      </c>
      <c r="G28" s="83">
        <v>3</v>
      </c>
      <c r="H28" s="156">
        <v>15000</v>
      </c>
    </row>
    <row r="29" spans="1:8" ht="15" customHeight="1">
      <c r="A29" s="82">
        <v>2</v>
      </c>
      <c r="B29" s="82">
        <v>1</v>
      </c>
      <c r="C29" s="82">
        <v>4</v>
      </c>
      <c r="D29" s="82">
        <v>1</v>
      </c>
      <c r="E29" s="82" t="s">
        <v>195</v>
      </c>
      <c r="F29" s="82" t="s">
        <v>193</v>
      </c>
      <c r="G29" s="83">
        <v>4</v>
      </c>
      <c r="H29" s="156">
        <v>12500</v>
      </c>
    </row>
    <row r="30" spans="1:8" ht="15" customHeight="1">
      <c r="A30" s="82">
        <v>2</v>
      </c>
      <c r="B30" s="82">
        <v>1</v>
      </c>
      <c r="C30" s="82">
        <v>5</v>
      </c>
      <c r="D30" s="82">
        <v>1</v>
      </c>
      <c r="E30" s="82" t="s">
        <v>195</v>
      </c>
      <c r="F30" s="82" t="s">
        <v>193</v>
      </c>
      <c r="G30" s="83">
        <v>5</v>
      </c>
      <c r="H30" s="156">
        <v>11000</v>
      </c>
    </row>
    <row r="31" spans="1:8" ht="15" customHeight="1">
      <c r="A31" s="82">
        <v>2</v>
      </c>
      <c r="B31" s="82">
        <v>2</v>
      </c>
      <c r="C31" s="82">
        <v>1</v>
      </c>
      <c r="D31" s="82">
        <v>1</v>
      </c>
      <c r="E31" s="82" t="s">
        <v>195</v>
      </c>
      <c r="F31" s="82" t="s">
        <v>194</v>
      </c>
      <c r="G31" s="83">
        <v>1</v>
      </c>
      <c r="H31" s="156">
        <v>26250</v>
      </c>
    </row>
    <row r="32" spans="1:8" ht="15" customHeight="1">
      <c r="A32" s="82">
        <v>2</v>
      </c>
      <c r="B32" s="82">
        <v>2</v>
      </c>
      <c r="C32" s="82">
        <v>2</v>
      </c>
      <c r="D32" s="82">
        <v>1</v>
      </c>
      <c r="E32" s="82" t="s">
        <v>195</v>
      </c>
      <c r="F32" s="82" t="s">
        <v>194</v>
      </c>
      <c r="G32" s="83">
        <v>2</v>
      </c>
      <c r="H32" s="156">
        <v>18750</v>
      </c>
    </row>
    <row r="33" spans="1:8" ht="15" customHeight="1">
      <c r="A33" s="82">
        <v>2</v>
      </c>
      <c r="B33" s="82">
        <v>2</v>
      </c>
      <c r="C33" s="82">
        <v>3</v>
      </c>
      <c r="D33" s="82">
        <v>1</v>
      </c>
      <c r="E33" s="82" t="s">
        <v>195</v>
      </c>
      <c r="F33" s="82" t="s">
        <v>194</v>
      </c>
      <c r="G33" s="83">
        <v>3</v>
      </c>
      <c r="H33" s="156">
        <v>15000</v>
      </c>
    </row>
    <row r="34" spans="1:8" ht="15" customHeight="1">
      <c r="A34" s="82">
        <v>2</v>
      </c>
      <c r="B34" s="82">
        <v>2</v>
      </c>
      <c r="C34" s="82">
        <v>4</v>
      </c>
      <c r="D34" s="82">
        <v>1</v>
      </c>
      <c r="E34" s="82" t="s">
        <v>195</v>
      </c>
      <c r="F34" s="82" t="s">
        <v>194</v>
      </c>
      <c r="G34" s="83">
        <v>4</v>
      </c>
      <c r="H34" s="156">
        <v>12500</v>
      </c>
    </row>
    <row r="35" spans="1:8" ht="15" customHeight="1">
      <c r="A35" s="82">
        <v>2</v>
      </c>
      <c r="B35" s="82">
        <v>2</v>
      </c>
      <c r="C35" s="82">
        <v>5</v>
      </c>
      <c r="D35" s="82">
        <v>1</v>
      </c>
      <c r="E35" s="82" t="s">
        <v>195</v>
      </c>
      <c r="F35" s="82" t="s">
        <v>194</v>
      </c>
      <c r="G35" s="83">
        <v>5</v>
      </c>
      <c r="H35" s="156">
        <v>11000</v>
      </c>
    </row>
    <row r="36" spans="1:8" ht="40.5">
      <c r="A36" s="83">
        <v>3</v>
      </c>
      <c r="B36" s="83">
        <v>0</v>
      </c>
      <c r="C36" s="83">
        <v>1</v>
      </c>
      <c r="D36" s="83">
        <v>1</v>
      </c>
      <c r="E36" s="83" t="s">
        <v>256</v>
      </c>
      <c r="F36" s="83" t="s">
        <v>192</v>
      </c>
      <c r="G36" s="83">
        <v>1</v>
      </c>
      <c r="H36" s="156">
        <v>75000</v>
      </c>
    </row>
    <row r="37" spans="1:8" ht="40.5">
      <c r="A37" s="83">
        <v>3</v>
      </c>
      <c r="B37" s="83">
        <v>0</v>
      </c>
      <c r="C37" s="83">
        <v>2</v>
      </c>
      <c r="D37" s="83">
        <v>1</v>
      </c>
      <c r="E37" s="83" t="s">
        <v>256</v>
      </c>
      <c r="F37" s="83" t="s">
        <v>192</v>
      </c>
      <c r="G37" s="83">
        <v>2</v>
      </c>
      <c r="H37" s="156">
        <v>63750</v>
      </c>
    </row>
    <row r="38" spans="1:8" ht="40.5">
      <c r="A38" s="83">
        <v>3</v>
      </c>
      <c r="B38" s="83">
        <v>0</v>
      </c>
      <c r="C38" s="83">
        <v>3</v>
      </c>
      <c r="D38" s="83">
        <v>1</v>
      </c>
      <c r="E38" s="83" t="s">
        <v>256</v>
      </c>
      <c r="F38" s="83" t="s">
        <v>192</v>
      </c>
      <c r="G38" s="83">
        <v>3</v>
      </c>
      <c r="H38" s="156">
        <v>52500</v>
      </c>
    </row>
    <row r="39" spans="1:8" ht="11.25" customHeight="1">
      <c r="A39" s="189"/>
      <c r="B39" s="189"/>
      <c r="C39" s="189"/>
      <c r="D39" s="189"/>
      <c r="E39" s="189"/>
      <c r="F39" s="189"/>
      <c r="G39" s="189"/>
      <c r="H39" s="190"/>
    </row>
    <row r="40" spans="1:8">
      <c r="A40" s="356" t="s">
        <v>173</v>
      </c>
      <c r="B40" s="357"/>
      <c r="C40" s="357"/>
      <c r="D40" s="357"/>
      <c r="E40" s="357"/>
      <c r="F40" s="357"/>
      <c r="G40" s="357"/>
      <c r="H40" s="358"/>
    </row>
    <row r="41" spans="1:8">
      <c r="A41" s="359" t="s">
        <v>391</v>
      </c>
      <c r="B41" s="360"/>
      <c r="C41" s="360"/>
      <c r="D41" s="360"/>
      <c r="E41" s="360"/>
      <c r="F41" s="360"/>
      <c r="G41" s="360"/>
      <c r="H41" s="361"/>
    </row>
    <row r="42" spans="1:8" ht="15.75" customHeight="1">
      <c r="A42" s="352" t="s">
        <v>185</v>
      </c>
      <c r="B42" s="352" t="s">
        <v>186</v>
      </c>
      <c r="C42" s="352" t="s">
        <v>187</v>
      </c>
      <c r="D42" s="352" t="s">
        <v>20</v>
      </c>
      <c r="E42" s="348" t="s">
        <v>275</v>
      </c>
      <c r="F42" s="348"/>
      <c r="G42" s="348"/>
      <c r="H42" s="348"/>
    </row>
    <row r="43" spans="1:8" ht="38.25" customHeight="1">
      <c r="A43" s="352"/>
      <c r="B43" s="352"/>
      <c r="C43" s="352"/>
      <c r="D43" s="352"/>
      <c r="E43" s="348"/>
      <c r="F43" s="348"/>
      <c r="G43" s="348"/>
      <c r="H43" s="348"/>
    </row>
    <row r="44" spans="1:8" ht="13.5" customHeight="1">
      <c r="A44" s="352"/>
      <c r="B44" s="352"/>
      <c r="C44" s="352"/>
      <c r="D44" s="352"/>
      <c r="E44" s="348"/>
      <c r="F44" s="348"/>
      <c r="G44" s="348"/>
      <c r="H44" s="348"/>
    </row>
    <row r="45" spans="1:8" ht="13.5" customHeight="1">
      <c r="A45" s="352"/>
      <c r="B45" s="352"/>
      <c r="C45" s="352"/>
      <c r="D45" s="352"/>
      <c r="E45" s="348"/>
      <c r="F45" s="348"/>
      <c r="G45" s="348"/>
      <c r="H45" s="348"/>
    </row>
    <row r="46" spans="1:8" ht="13.5" customHeight="1">
      <c r="A46" s="352"/>
      <c r="B46" s="352"/>
      <c r="C46" s="352" t="s">
        <v>0</v>
      </c>
      <c r="D46" s="352" t="s">
        <v>2</v>
      </c>
      <c r="E46" s="348"/>
      <c r="F46" s="348"/>
      <c r="G46" s="348"/>
      <c r="H46" s="348"/>
    </row>
    <row r="47" spans="1:8" ht="25.5">
      <c r="A47" s="348" t="s">
        <v>1</v>
      </c>
      <c r="B47" s="348"/>
      <c r="C47" s="348"/>
      <c r="D47" s="348"/>
      <c r="E47" s="220" t="s">
        <v>185</v>
      </c>
      <c r="F47" s="220" t="s">
        <v>189</v>
      </c>
      <c r="G47" s="220" t="s">
        <v>187</v>
      </c>
      <c r="H47" s="221" t="s">
        <v>190</v>
      </c>
    </row>
    <row r="48" spans="1:8" ht="40.5">
      <c r="A48" s="83">
        <v>4</v>
      </c>
      <c r="B48" s="83">
        <v>1</v>
      </c>
      <c r="C48" s="83">
        <v>1</v>
      </c>
      <c r="D48" s="83">
        <v>1</v>
      </c>
      <c r="E48" s="83" t="s">
        <v>256</v>
      </c>
      <c r="F48" s="83" t="s">
        <v>193</v>
      </c>
      <c r="G48" s="83">
        <v>1</v>
      </c>
      <c r="H48" s="156">
        <v>60000</v>
      </c>
    </row>
    <row r="49" spans="1:8" ht="40.5">
      <c r="A49" s="83">
        <v>4</v>
      </c>
      <c r="B49" s="83">
        <v>1</v>
      </c>
      <c r="C49" s="83">
        <v>2</v>
      </c>
      <c r="D49" s="83">
        <v>1</v>
      </c>
      <c r="E49" s="83" t="s">
        <v>256</v>
      </c>
      <c r="F49" s="83" t="s">
        <v>193</v>
      </c>
      <c r="G49" s="83">
        <v>2</v>
      </c>
      <c r="H49" s="156">
        <v>48750</v>
      </c>
    </row>
    <row r="50" spans="1:8" ht="40.5">
      <c r="A50" s="83">
        <v>4</v>
      </c>
      <c r="B50" s="83">
        <v>1</v>
      </c>
      <c r="C50" s="83">
        <v>3</v>
      </c>
      <c r="D50" s="83">
        <v>1</v>
      </c>
      <c r="E50" s="83" t="s">
        <v>256</v>
      </c>
      <c r="F50" s="83" t="s">
        <v>193</v>
      </c>
      <c r="G50" s="83">
        <v>3</v>
      </c>
      <c r="H50" s="156">
        <v>37500</v>
      </c>
    </row>
    <row r="51" spans="1:8" ht="40.5">
      <c r="A51" s="83">
        <v>4</v>
      </c>
      <c r="B51" s="83">
        <v>2</v>
      </c>
      <c r="C51" s="83">
        <v>1</v>
      </c>
      <c r="D51" s="83">
        <v>1</v>
      </c>
      <c r="E51" s="83" t="s">
        <v>256</v>
      </c>
      <c r="F51" s="93" t="s">
        <v>194</v>
      </c>
      <c r="G51" s="83">
        <v>1</v>
      </c>
      <c r="H51" s="156">
        <v>60000</v>
      </c>
    </row>
    <row r="52" spans="1:8" ht="40.5">
      <c r="A52" s="83">
        <v>4</v>
      </c>
      <c r="B52" s="83">
        <v>2</v>
      </c>
      <c r="C52" s="83">
        <v>2</v>
      </c>
      <c r="D52" s="83">
        <v>1</v>
      </c>
      <c r="E52" s="83" t="s">
        <v>256</v>
      </c>
      <c r="F52" s="93" t="s">
        <v>194</v>
      </c>
      <c r="G52" s="83">
        <v>2</v>
      </c>
      <c r="H52" s="156">
        <v>48750</v>
      </c>
    </row>
    <row r="53" spans="1:8" ht="40.5">
      <c r="A53" s="83">
        <v>4</v>
      </c>
      <c r="B53" s="83">
        <v>2</v>
      </c>
      <c r="C53" s="83">
        <v>3</v>
      </c>
      <c r="D53" s="83">
        <v>1</v>
      </c>
      <c r="E53" s="83" t="s">
        <v>256</v>
      </c>
      <c r="F53" s="93" t="s">
        <v>194</v>
      </c>
      <c r="G53" s="83">
        <v>3</v>
      </c>
      <c r="H53" s="156">
        <v>37500</v>
      </c>
    </row>
    <row r="54" spans="1:8" ht="27">
      <c r="A54" s="83">
        <v>5</v>
      </c>
      <c r="B54" s="83">
        <v>0</v>
      </c>
      <c r="C54" s="83">
        <v>1</v>
      </c>
      <c r="D54" s="83">
        <v>1</v>
      </c>
      <c r="E54" s="83" t="s">
        <v>253</v>
      </c>
      <c r="F54" s="83" t="s">
        <v>192</v>
      </c>
      <c r="G54" s="83">
        <v>1</v>
      </c>
      <c r="H54" s="156">
        <v>150000</v>
      </c>
    </row>
    <row r="55" spans="1:8" ht="27">
      <c r="A55" s="83">
        <v>5</v>
      </c>
      <c r="B55" s="83">
        <v>0</v>
      </c>
      <c r="C55" s="83">
        <v>2</v>
      </c>
      <c r="D55" s="83">
        <v>1</v>
      </c>
      <c r="E55" s="83" t="s">
        <v>253</v>
      </c>
      <c r="F55" s="83" t="s">
        <v>192</v>
      </c>
      <c r="G55" s="83">
        <v>2</v>
      </c>
      <c r="H55" s="156">
        <v>120000</v>
      </c>
    </row>
    <row r="56" spans="1:8" ht="27">
      <c r="A56" s="83">
        <v>5</v>
      </c>
      <c r="B56" s="83">
        <v>0</v>
      </c>
      <c r="C56" s="83">
        <v>3</v>
      </c>
      <c r="D56" s="83">
        <v>1</v>
      </c>
      <c r="E56" s="83" t="s">
        <v>253</v>
      </c>
      <c r="F56" s="83" t="s">
        <v>192</v>
      </c>
      <c r="G56" s="83">
        <v>3</v>
      </c>
      <c r="H56" s="156">
        <v>90000</v>
      </c>
    </row>
    <row r="57" spans="1:8" ht="27">
      <c r="A57" s="83">
        <v>5</v>
      </c>
      <c r="B57" s="83">
        <v>1</v>
      </c>
      <c r="C57" s="83">
        <v>1</v>
      </c>
      <c r="D57" s="83">
        <v>1</v>
      </c>
      <c r="E57" s="83" t="s">
        <v>253</v>
      </c>
      <c r="F57" s="83" t="s">
        <v>193</v>
      </c>
      <c r="G57" s="83">
        <v>1</v>
      </c>
      <c r="H57" s="156">
        <v>150000</v>
      </c>
    </row>
    <row r="58" spans="1:8" ht="27">
      <c r="A58" s="83">
        <v>5</v>
      </c>
      <c r="B58" s="83">
        <v>1</v>
      </c>
      <c r="C58" s="83">
        <v>2</v>
      </c>
      <c r="D58" s="83">
        <v>1</v>
      </c>
      <c r="E58" s="83" t="s">
        <v>253</v>
      </c>
      <c r="F58" s="83" t="s">
        <v>193</v>
      </c>
      <c r="G58" s="83">
        <v>2</v>
      </c>
      <c r="H58" s="156">
        <v>120000</v>
      </c>
    </row>
    <row r="59" spans="1:8" ht="27">
      <c r="A59" s="83">
        <v>5</v>
      </c>
      <c r="B59" s="83">
        <v>1</v>
      </c>
      <c r="C59" s="83">
        <v>3</v>
      </c>
      <c r="D59" s="83">
        <v>1</v>
      </c>
      <c r="E59" s="83" t="s">
        <v>253</v>
      </c>
      <c r="F59" s="83" t="s">
        <v>193</v>
      </c>
      <c r="G59" s="83">
        <v>3</v>
      </c>
      <c r="H59" s="156">
        <v>90000</v>
      </c>
    </row>
    <row r="60" spans="1:8" ht="27">
      <c r="A60" s="83">
        <v>5</v>
      </c>
      <c r="B60" s="83">
        <v>2</v>
      </c>
      <c r="C60" s="83">
        <v>1</v>
      </c>
      <c r="D60" s="83">
        <v>1</v>
      </c>
      <c r="E60" s="83" t="s">
        <v>253</v>
      </c>
      <c r="F60" s="93" t="s">
        <v>194</v>
      </c>
      <c r="G60" s="83">
        <v>1</v>
      </c>
      <c r="H60" s="156">
        <v>150000</v>
      </c>
    </row>
    <row r="61" spans="1:8" ht="27">
      <c r="A61" s="83">
        <v>5</v>
      </c>
      <c r="B61" s="83">
        <v>2</v>
      </c>
      <c r="C61" s="83">
        <v>2</v>
      </c>
      <c r="D61" s="83">
        <v>1</v>
      </c>
      <c r="E61" s="83" t="s">
        <v>253</v>
      </c>
      <c r="F61" s="93" t="s">
        <v>194</v>
      </c>
      <c r="G61" s="83">
        <v>2</v>
      </c>
      <c r="H61" s="156">
        <v>120000</v>
      </c>
    </row>
    <row r="62" spans="1:8" ht="27">
      <c r="A62" s="83">
        <v>5</v>
      </c>
      <c r="B62" s="83">
        <v>2</v>
      </c>
      <c r="C62" s="83">
        <v>3</v>
      </c>
      <c r="D62" s="83">
        <v>1</v>
      </c>
      <c r="E62" s="83" t="s">
        <v>253</v>
      </c>
      <c r="F62" s="93" t="s">
        <v>194</v>
      </c>
      <c r="G62" s="83">
        <v>3</v>
      </c>
      <c r="H62" s="156">
        <v>90000</v>
      </c>
    </row>
    <row r="63" spans="1:8" ht="15" customHeight="1">
      <c r="A63" s="83">
        <v>7</v>
      </c>
      <c r="B63" s="83">
        <v>0</v>
      </c>
      <c r="C63" s="83">
        <v>1</v>
      </c>
      <c r="D63" s="83">
        <v>1</v>
      </c>
      <c r="E63" s="83" t="s">
        <v>196</v>
      </c>
      <c r="F63" s="83" t="s">
        <v>192</v>
      </c>
      <c r="G63" s="83">
        <v>1</v>
      </c>
      <c r="H63" s="156">
        <v>11250</v>
      </c>
    </row>
    <row r="64" spans="1:8" ht="15" customHeight="1">
      <c r="A64" s="83">
        <v>7</v>
      </c>
      <c r="B64" s="83">
        <v>0</v>
      </c>
      <c r="C64" s="83">
        <v>2</v>
      </c>
      <c r="D64" s="83">
        <v>1</v>
      </c>
      <c r="E64" s="83" t="s">
        <v>196</v>
      </c>
      <c r="F64" s="83" t="s">
        <v>192</v>
      </c>
      <c r="G64" s="83">
        <v>2</v>
      </c>
      <c r="H64" s="156">
        <v>7500</v>
      </c>
    </row>
    <row r="65" spans="1:8" ht="15" customHeight="1">
      <c r="A65" s="83">
        <v>7</v>
      </c>
      <c r="B65" s="83">
        <v>0</v>
      </c>
      <c r="C65" s="83">
        <v>3</v>
      </c>
      <c r="D65" s="83">
        <v>1</v>
      </c>
      <c r="E65" s="83" t="s">
        <v>196</v>
      </c>
      <c r="F65" s="83" t="s">
        <v>192</v>
      </c>
      <c r="G65" s="83">
        <v>3</v>
      </c>
      <c r="H65" s="156">
        <v>5250</v>
      </c>
    </row>
    <row r="66" spans="1:8" ht="15" customHeight="1">
      <c r="A66" s="83">
        <v>7</v>
      </c>
      <c r="B66" s="83">
        <v>0</v>
      </c>
      <c r="C66" s="83">
        <v>4</v>
      </c>
      <c r="D66" s="83">
        <v>1</v>
      </c>
      <c r="E66" s="83" t="s">
        <v>196</v>
      </c>
      <c r="F66" s="83" t="s">
        <v>192</v>
      </c>
      <c r="G66" s="83">
        <v>4</v>
      </c>
      <c r="H66" s="156">
        <v>3750</v>
      </c>
    </row>
    <row r="67" spans="1:8" ht="15" customHeight="1">
      <c r="A67" s="83">
        <v>7</v>
      </c>
      <c r="B67" s="83">
        <v>0</v>
      </c>
      <c r="C67" s="83">
        <v>5</v>
      </c>
      <c r="D67" s="83">
        <v>1</v>
      </c>
      <c r="E67" s="83" t="s">
        <v>196</v>
      </c>
      <c r="F67" s="83" t="s">
        <v>192</v>
      </c>
      <c r="G67" s="83">
        <v>5</v>
      </c>
      <c r="H67" s="156">
        <v>1875</v>
      </c>
    </row>
    <row r="68" spans="1:8" ht="15" customHeight="1">
      <c r="A68" s="83">
        <v>7</v>
      </c>
      <c r="B68" s="83">
        <v>1</v>
      </c>
      <c r="C68" s="83">
        <v>1</v>
      </c>
      <c r="D68" s="83">
        <v>1</v>
      </c>
      <c r="E68" s="83" t="s">
        <v>196</v>
      </c>
      <c r="F68" s="83" t="s">
        <v>193</v>
      </c>
      <c r="G68" s="83">
        <v>1</v>
      </c>
      <c r="H68" s="156">
        <v>11250</v>
      </c>
    </row>
    <row r="69" spans="1:8" ht="15" customHeight="1">
      <c r="A69" s="83">
        <v>7</v>
      </c>
      <c r="B69" s="83">
        <v>1</v>
      </c>
      <c r="C69" s="83">
        <v>2</v>
      </c>
      <c r="D69" s="83">
        <v>1</v>
      </c>
      <c r="E69" s="83" t="s">
        <v>196</v>
      </c>
      <c r="F69" s="83" t="s">
        <v>193</v>
      </c>
      <c r="G69" s="83">
        <v>2</v>
      </c>
      <c r="H69" s="156">
        <v>7500</v>
      </c>
    </row>
    <row r="70" spans="1:8" ht="15" customHeight="1">
      <c r="A70" s="83">
        <v>7</v>
      </c>
      <c r="B70" s="83">
        <v>1</v>
      </c>
      <c r="C70" s="83">
        <v>3</v>
      </c>
      <c r="D70" s="83">
        <v>1</v>
      </c>
      <c r="E70" s="83" t="s">
        <v>196</v>
      </c>
      <c r="F70" s="83" t="s">
        <v>193</v>
      </c>
      <c r="G70" s="83">
        <v>3</v>
      </c>
      <c r="H70" s="156">
        <v>5250</v>
      </c>
    </row>
    <row r="71" spans="1:8" ht="15" customHeight="1">
      <c r="A71" s="83">
        <v>7</v>
      </c>
      <c r="B71" s="83">
        <v>1</v>
      </c>
      <c r="C71" s="83">
        <v>4</v>
      </c>
      <c r="D71" s="83">
        <v>1</v>
      </c>
      <c r="E71" s="83" t="s">
        <v>196</v>
      </c>
      <c r="F71" s="83" t="s">
        <v>193</v>
      </c>
      <c r="G71" s="83">
        <v>4</v>
      </c>
      <c r="H71" s="156">
        <v>3750</v>
      </c>
    </row>
    <row r="72" spans="1:8" ht="15" customHeight="1">
      <c r="A72" s="83">
        <v>7</v>
      </c>
      <c r="B72" s="83">
        <v>1</v>
      </c>
      <c r="C72" s="83">
        <v>5</v>
      </c>
      <c r="D72" s="83">
        <v>1</v>
      </c>
      <c r="E72" s="83" t="s">
        <v>196</v>
      </c>
      <c r="F72" s="83" t="s">
        <v>193</v>
      </c>
      <c r="G72" s="83">
        <v>5</v>
      </c>
      <c r="H72" s="156">
        <v>1875</v>
      </c>
    </row>
    <row r="73" spans="1:8" ht="13.5" customHeight="1">
      <c r="A73" s="189"/>
      <c r="B73" s="189"/>
      <c r="C73" s="189"/>
      <c r="D73" s="189"/>
      <c r="E73" s="189"/>
      <c r="F73" s="189"/>
      <c r="G73" s="189"/>
      <c r="H73" s="190"/>
    </row>
    <row r="74" spans="1:8" ht="15" customHeight="1">
      <c r="A74" s="353" t="s">
        <v>173</v>
      </c>
      <c r="B74" s="354"/>
      <c r="C74" s="354"/>
      <c r="D74" s="354"/>
      <c r="E74" s="354"/>
      <c r="F74" s="354"/>
      <c r="G74" s="354"/>
      <c r="H74" s="355"/>
    </row>
    <row r="75" spans="1:8" ht="15" customHeight="1">
      <c r="A75" s="362" t="s">
        <v>391</v>
      </c>
      <c r="B75" s="363"/>
      <c r="C75" s="363"/>
      <c r="D75" s="363"/>
      <c r="E75" s="363"/>
      <c r="F75" s="363"/>
      <c r="G75" s="363"/>
      <c r="H75" s="364"/>
    </row>
    <row r="76" spans="1:8" ht="20.25" customHeight="1">
      <c r="A76" s="352" t="s">
        <v>185</v>
      </c>
      <c r="B76" s="352" t="s">
        <v>186</v>
      </c>
      <c r="C76" s="352" t="s">
        <v>187</v>
      </c>
      <c r="D76" s="352" t="s">
        <v>20</v>
      </c>
      <c r="E76" s="348" t="s">
        <v>275</v>
      </c>
      <c r="F76" s="348"/>
      <c r="G76" s="348"/>
      <c r="H76" s="348"/>
    </row>
    <row r="77" spans="1:8" ht="18.75" customHeight="1">
      <c r="A77" s="352"/>
      <c r="B77" s="352"/>
      <c r="C77" s="352"/>
      <c r="D77" s="352"/>
      <c r="E77" s="348"/>
      <c r="F77" s="348"/>
      <c r="G77" s="348"/>
      <c r="H77" s="348"/>
    </row>
    <row r="78" spans="1:8" ht="18.75" customHeight="1">
      <c r="A78" s="352"/>
      <c r="B78" s="352"/>
      <c r="C78" s="352"/>
      <c r="D78" s="352"/>
      <c r="E78" s="348"/>
      <c r="F78" s="348"/>
      <c r="G78" s="348"/>
      <c r="H78" s="348"/>
    </row>
    <row r="79" spans="1:8" ht="18.75" customHeight="1">
      <c r="A79" s="352"/>
      <c r="B79" s="352"/>
      <c r="C79" s="352"/>
      <c r="D79" s="352"/>
      <c r="E79" s="348"/>
      <c r="F79" s="348"/>
      <c r="G79" s="348"/>
      <c r="H79" s="348"/>
    </row>
    <row r="80" spans="1:8" ht="18.75" customHeight="1">
      <c r="A80" s="352"/>
      <c r="B80" s="352"/>
      <c r="C80" s="352" t="s">
        <v>0</v>
      </c>
      <c r="D80" s="352" t="s">
        <v>2</v>
      </c>
      <c r="E80" s="348"/>
      <c r="F80" s="348"/>
      <c r="G80" s="348"/>
      <c r="H80" s="348"/>
    </row>
    <row r="81" spans="1:8" ht="27" customHeight="1">
      <c r="A81" s="348" t="s">
        <v>1</v>
      </c>
      <c r="B81" s="348"/>
      <c r="C81" s="348"/>
      <c r="D81" s="348"/>
      <c r="E81" s="220" t="s">
        <v>185</v>
      </c>
      <c r="F81" s="220" t="s">
        <v>189</v>
      </c>
      <c r="G81" s="220" t="s">
        <v>187</v>
      </c>
      <c r="H81" s="221" t="s">
        <v>190</v>
      </c>
    </row>
    <row r="82" spans="1:8" ht="15" customHeight="1">
      <c r="A82" s="228">
        <v>7</v>
      </c>
      <c r="B82" s="228">
        <v>2</v>
      </c>
      <c r="C82" s="228">
        <v>1</v>
      </c>
      <c r="D82" s="228">
        <v>1</v>
      </c>
      <c r="E82" s="228" t="s">
        <v>196</v>
      </c>
      <c r="F82" s="82" t="s">
        <v>194</v>
      </c>
      <c r="G82" s="228">
        <v>1</v>
      </c>
      <c r="H82" s="156">
        <v>11250</v>
      </c>
    </row>
    <row r="83" spans="1:8" ht="15" customHeight="1">
      <c r="A83" s="228">
        <v>7</v>
      </c>
      <c r="B83" s="228">
        <v>2</v>
      </c>
      <c r="C83" s="228">
        <v>2</v>
      </c>
      <c r="D83" s="228">
        <v>1</v>
      </c>
      <c r="E83" s="228" t="s">
        <v>196</v>
      </c>
      <c r="F83" s="82" t="s">
        <v>194</v>
      </c>
      <c r="G83" s="228">
        <v>2</v>
      </c>
      <c r="H83" s="156">
        <v>7500</v>
      </c>
    </row>
    <row r="84" spans="1:8" ht="15" customHeight="1">
      <c r="A84" s="228">
        <v>7</v>
      </c>
      <c r="B84" s="228">
        <v>2</v>
      </c>
      <c r="C84" s="228">
        <v>3</v>
      </c>
      <c r="D84" s="228">
        <v>1</v>
      </c>
      <c r="E84" s="228" t="s">
        <v>196</v>
      </c>
      <c r="F84" s="82" t="s">
        <v>194</v>
      </c>
      <c r="G84" s="228">
        <v>3</v>
      </c>
      <c r="H84" s="156">
        <v>5250</v>
      </c>
    </row>
    <row r="85" spans="1:8" ht="15" customHeight="1">
      <c r="A85" s="228">
        <v>7</v>
      </c>
      <c r="B85" s="228">
        <v>2</v>
      </c>
      <c r="C85" s="228">
        <v>4</v>
      </c>
      <c r="D85" s="228">
        <v>1</v>
      </c>
      <c r="E85" s="228" t="s">
        <v>196</v>
      </c>
      <c r="F85" s="82" t="s">
        <v>194</v>
      </c>
      <c r="G85" s="228">
        <v>4</v>
      </c>
      <c r="H85" s="156">
        <v>3750</v>
      </c>
    </row>
    <row r="86" spans="1:8" ht="15" customHeight="1">
      <c r="A86" s="228">
        <v>7</v>
      </c>
      <c r="B86" s="228">
        <v>2</v>
      </c>
      <c r="C86" s="228">
        <v>5</v>
      </c>
      <c r="D86" s="228">
        <v>1</v>
      </c>
      <c r="E86" s="228" t="s">
        <v>196</v>
      </c>
      <c r="F86" s="82" t="s">
        <v>194</v>
      </c>
      <c r="G86" s="228">
        <v>5</v>
      </c>
      <c r="H86" s="156">
        <v>1875</v>
      </c>
    </row>
    <row r="87" spans="1:8" ht="15" customHeight="1">
      <c r="A87" s="228">
        <v>8</v>
      </c>
      <c r="B87" s="228">
        <v>0</v>
      </c>
      <c r="C87" s="228">
        <v>1</v>
      </c>
      <c r="D87" s="228">
        <v>1</v>
      </c>
      <c r="E87" s="228" t="s">
        <v>197</v>
      </c>
      <c r="F87" s="228" t="s">
        <v>192</v>
      </c>
      <c r="G87" s="228">
        <v>1</v>
      </c>
      <c r="H87" s="156">
        <v>2200</v>
      </c>
    </row>
    <row r="88" spans="1:8" ht="15" customHeight="1">
      <c r="A88" s="228">
        <v>8</v>
      </c>
      <c r="B88" s="228">
        <v>0</v>
      </c>
      <c r="C88" s="228">
        <v>2</v>
      </c>
      <c r="D88" s="228">
        <v>1</v>
      </c>
      <c r="E88" s="228" t="s">
        <v>197</v>
      </c>
      <c r="F88" s="228" t="s">
        <v>192</v>
      </c>
      <c r="G88" s="228">
        <v>2</v>
      </c>
      <c r="H88" s="156">
        <v>1650</v>
      </c>
    </row>
    <row r="89" spans="1:8" ht="15" customHeight="1">
      <c r="A89" s="228">
        <v>8</v>
      </c>
      <c r="B89" s="228">
        <v>0</v>
      </c>
      <c r="C89" s="228">
        <v>3</v>
      </c>
      <c r="D89" s="228">
        <v>1</v>
      </c>
      <c r="E89" s="228" t="s">
        <v>197</v>
      </c>
      <c r="F89" s="228" t="s">
        <v>192</v>
      </c>
      <c r="G89" s="228">
        <v>3</v>
      </c>
      <c r="H89" s="156">
        <v>1375</v>
      </c>
    </row>
    <row r="90" spans="1:8" ht="15" customHeight="1">
      <c r="A90" s="228">
        <v>8</v>
      </c>
      <c r="B90" s="228">
        <v>0</v>
      </c>
      <c r="C90" s="228">
        <v>4</v>
      </c>
      <c r="D90" s="228">
        <v>1</v>
      </c>
      <c r="E90" s="228" t="s">
        <v>197</v>
      </c>
      <c r="F90" s="228" t="s">
        <v>192</v>
      </c>
      <c r="G90" s="228">
        <v>4</v>
      </c>
      <c r="H90" s="156">
        <v>660</v>
      </c>
    </row>
    <row r="91" spans="1:8" ht="15" customHeight="1">
      <c r="A91" s="228">
        <v>8</v>
      </c>
      <c r="B91" s="228">
        <v>0</v>
      </c>
      <c r="C91" s="228">
        <v>5</v>
      </c>
      <c r="D91" s="228">
        <v>1</v>
      </c>
      <c r="E91" s="228" t="s">
        <v>197</v>
      </c>
      <c r="F91" s="228" t="s">
        <v>192</v>
      </c>
      <c r="G91" s="228">
        <v>5</v>
      </c>
      <c r="H91" s="156">
        <v>440</v>
      </c>
    </row>
    <row r="92" spans="1:8" ht="15" customHeight="1">
      <c r="A92" s="228">
        <v>8</v>
      </c>
      <c r="B92" s="228">
        <v>0</v>
      </c>
      <c r="C92" s="228">
        <v>6</v>
      </c>
      <c r="D92" s="228">
        <v>1</v>
      </c>
      <c r="E92" s="228" t="s">
        <v>197</v>
      </c>
      <c r="F92" s="228" t="s">
        <v>192</v>
      </c>
      <c r="G92" s="228">
        <v>6</v>
      </c>
      <c r="H92" s="156">
        <v>385</v>
      </c>
    </row>
    <row r="93" spans="1:8" ht="15" customHeight="1">
      <c r="A93" s="228">
        <v>8</v>
      </c>
      <c r="B93" s="228">
        <v>0</v>
      </c>
      <c r="C93" s="228">
        <v>7</v>
      </c>
      <c r="D93" s="228">
        <v>1</v>
      </c>
      <c r="E93" s="228" t="s">
        <v>197</v>
      </c>
      <c r="F93" s="228" t="s">
        <v>192</v>
      </c>
      <c r="G93" s="228">
        <v>7</v>
      </c>
      <c r="H93" s="156">
        <v>165</v>
      </c>
    </row>
    <row r="94" spans="1:8" ht="15" customHeight="1">
      <c r="A94" s="228">
        <v>8</v>
      </c>
      <c r="B94" s="228">
        <v>1</v>
      </c>
      <c r="C94" s="228">
        <v>1</v>
      </c>
      <c r="D94" s="228">
        <v>1</v>
      </c>
      <c r="E94" s="228" t="s">
        <v>197</v>
      </c>
      <c r="F94" s="228" t="s">
        <v>193</v>
      </c>
      <c r="G94" s="228">
        <v>1</v>
      </c>
      <c r="H94" s="156">
        <v>2200</v>
      </c>
    </row>
    <row r="95" spans="1:8" ht="15" customHeight="1">
      <c r="A95" s="228">
        <v>8</v>
      </c>
      <c r="B95" s="228">
        <v>1</v>
      </c>
      <c r="C95" s="228">
        <v>2</v>
      </c>
      <c r="D95" s="228">
        <v>1</v>
      </c>
      <c r="E95" s="228" t="s">
        <v>197</v>
      </c>
      <c r="F95" s="228" t="s">
        <v>193</v>
      </c>
      <c r="G95" s="228">
        <v>2</v>
      </c>
      <c r="H95" s="156">
        <v>1650</v>
      </c>
    </row>
    <row r="96" spans="1:8" ht="15" customHeight="1">
      <c r="A96" s="228">
        <v>8</v>
      </c>
      <c r="B96" s="228">
        <v>1</v>
      </c>
      <c r="C96" s="228">
        <v>3</v>
      </c>
      <c r="D96" s="228">
        <v>1</v>
      </c>
      <c r="E96" s="228" t="s">
        <v>197</v>
      </c>
      <c r="F96" s="228" t="s">
        <v>193</v>
      </c>
      <c r="G96" s="228">
        <v>3</v>
      </c>
      <c r="H96" s="156">
        <v>1375</v>
      </c>
    </row>
    <row r="97" spans="1:8" ht="15" customHeight="1">
      <c r="A97" s="228">
        <v>8</v>
      </c>
      <c r="B97" s="228">
        <v>1</v>
      </c>
      <c r="C97" s="228">
        <v>4</v>
      </c>
      <c r="D97" s="228">
        <v>1</v>
      </c>
      <c r="E97" s="228" t="s">
        <v>197</v>
      </c>
      <c r="F97" s="228" t="s">
        <v>193</v>
      </c>
      <c r="G97" s="228">
        <v>4</v>
      </c>
      <c r="H97" s="156">
        <v>660</v>
      </c>
    </row>
    <row r="98" spans="1:8" ht="15" customHeight="1">
      <c r="A98" s="228">
        <v>8</v>
      </c>
      <c r="B98" s="228">
        <v>1</v>
      </c>
      <c r="C98" s="228">
        <v>5</v>
      </c>
      <c r="D98" s="228">
        <v>1</v>
      </c>
      <c r="E98" s="228" t="s">
        <v>197</v>
      </c>
      <c r="F98" s="228" t="s">
        <v>193</v>
      </c>
      <c r="G98" s="228">
        <v>5</v>
      </c>
      <c r="H98" s="156">
        <v>440</v>
      </c>
    </row>
    <row r="99" spans="1:8" ht="15" customHeight="1">
      <c r="A99" s="228">
        <v>8</v>
      </c>
      <c r="B99" s="228">
        <v>1</v>
      </c>
      <c r="C99" s="228">
        <v>6</v>
      </c>
      <c r="D99" s="228">
        <v>1</v>
      </c>
      <c r="E99" s="228" t="s">
        <v>197</v>
      </c>
      <c r="F99" s="228" t="s">
        <v>193</v>
      </c>
      <c r="G99" s="228">
        <v>6</v>
      </c>
      <c r="H99" s="156">
        <v>385</v>
      </c>
    </row>
    <row r="100" spans="1:8" ht="15" customHeight="1">
      <c r="A100" s="228">
        <v>8</v>
      </c>
      <c r="B100" s="228">
        <v>1</v>
      </c>
      <c r="C100" s="228">
        <v>7</v>
      </c>
      <c r="D100" s="228">
        <v>1</v>
      </c>
      <c r="E100" s="228" t="s">
        <v>197</v>
      </c>
      <c r="F100" s="228" t="s">
        <v>193</v>
      </c>
      <c r="G100" s="228">
        <v>7</v>
      </c>
      <c r="H100" s="156">
        <v>165</v>
      </c>
    </row>
    <row r="101" spans="1:8" ht="15" customHeight="1">
      <c r="A101" s="228">
        <v>8</v>
      </c>
      <c r="B101" s="228">
        <v>2</v>
      </c>
      <c r="C101" s="228">
        <v>1</v>
      </c>
      <c r="D101" s="228">
        <v>1</v>
      </c>
      <c r="E101" s="228" t="s">
        <v>197</v>
      </c>
      <c r="F101" s="82" t="s">
        <v>194</v>
      </c>
      <c r="G101" s="228">
        <v>1</v>
      </c>
      <c r="H101" s="156">
        <v>2200</v>
      </c>
    </row>
    <row r="102" spans="1:8" ht="15" customHeight="1">
      <c r="A102" s="228">
        <v>8</v>
      </c>
      <c r="B102" s="228">
        <v>2</v>
      </c>
      <c r="C102" s="228">
        <v>2</v>
      </c>
      <c r="D102" s="228">
        <v>1</v>
      </c>
      <c r="E102" s="228" t="s">
        <v>197</v>
      </c>
      <c r="F102" s="82" t="s">
        <v>194</v>
      </c>
      <c r="G102" s="228">
        <v>2</v>
      </c>
      <c r="H102" s="156">
        <v>1650</v>
      </c>
    </row>
    <row r="103" spans="1:8" ht="15" customHeight="1">
      <c r="A103" s="228">
        <v>8</v>
      </c>
      <c r="B103" s="228">
        <v>2</v>
      </c>
      <c r="C103" s="228">
        <v>3</v>
      </c>
      <c r="D103" s="228">
        <v>1</v>
      </c>
      <c r="E103" s="228" t="s">
        <v>197</v>
      </c>
      <c r="F103" s="82" t="s">
        <v>194</v>
      </c>
      <c r="G103" s="228">
        <v>3</v>
      </c>
      <c r="H103" s="156">
        <v>1375</v>
      </c>
    </row>
    <row r="104" spans="1:8" ht="15" customHeight="1">
      <c r="A104" s="228">
        <v>8</v>
      </c>
      <c r="B104" s="228">
        <v>2</v>
      </c>
      <c r="C104" s="228">
        <v>4</v>
      </c>
      <c r="D104" s="228">
        <v>1</v>
      </c>
      <c r="E104" s="228" t="s">
        <v>197</v>
      </c>
      <c r="F104" s="82" t="s">
        <v>194</v>
      </c>
      <c r="G104" s="228">
        <v>4</v>
      </c>
      <c r="H104" s="156">
        <v>660</v>
      </c>
    </row>
    <row r="105" spans="1:8" ht="15" customHeight="1">
      <c r="A105" s="228">
        <v>8</v>
      </c>
      <c r="B105" s="228">
        <v>2</v>
      </c>
      <c r="C105" s="228">
        <v>5</v>
      </c>
      <c r="D105" s="228">
        <v>1</v>
      </c>
      <c r="E105" s="228" t="s">
        <v>197</v>
      </c>
      <c r="F105" s="82" t="s">
        <v>194</v>
      </c>
      <c r="G105" s="228">
        <v>5</v>
      </c>
      <c r="H105" s="156">
        <v>440</v>
      </c>
    </row>
    <row r="106" spans="1:8" ht="15" customHeight="1">
      <c r="A106" s="228">
        <v>8</v>
      </c>
      <c r="B106" s="228">
        <v>2</v>
      </c>
      <c r="C106" s="228">
        <v>6</v>
      </c>
      <c r="D106" s="228">
        <v>1</v>
      </c>
      <c r="E106" s="228" t="s">
        <v>197</v>
      </c>
      <c r="F106" s="82" t="s">
        <v>194</v>
      </c>
      <c r="G106" s="228">
        <v>6</v>
      </c>
      <c r="H106" s="156">
        <v>385</v>
      </c>
    </row>
    <row r="107" spans="1:8" ht="15" customHeight="1">
      <c r="A107" s="228">
        <v>8</v>
      </c>
      <c r="B107" s="228">
        <v>2</v>
      </c>
      <c r="C107" s="228">
        <v>7</v>
      </c>
      <c r="D107" s="228">
        <v>1</v>
      </c>
      <c r="E107" s="228" t="s">
        <v>197</v>
      </c>
      <c r="F107" s="82" t="s">
        <v>194</v>
      </c>
      <c r="G107" s="228">
        <v>7</v>
      </c>
      <c r="H107" s="156">
        <v>165</v>
      </c>
    </row>
    <row r="108" spans="1:8" ht="15" customHeight="1">
      <c r="A108" s="228">
        <v>9</v>
      </c>
      <c r="B108" s="228">
        <v>0</v>
      </c>
      <c r="C108" s="228">
        <v>1</v>
      </c>
      <c r="D108" s="228">
        <v>1</v>
      </c>
      <c r="E108" s="228" t="s">
        <v>198</v>
      </c>
      <c r="F108" s="228" t="s">
        <v>192</v>
      </c>
      <c r="G108" s="228">
        <v>1</v>
      </c>
      <c r="H108" s="156">
        <v>1925</v>
      </c>
    </row>
    <row r="109" spans="1:8" ht="15" customHeight="1">
      <c r="A109" s="228">
        <v>9</v>
      </c>
      <c r="B109" s="228">
        <v>0</v>
      </c>
      <c r="C109" s="228">
        <v>2</v>
      </c>
      <c r="D109" s="228">
        <v>1</v>
      </c>
      <c r="E109" s="228" t="s">
        <v>198</v>
      </c>
      <c r="F109" s="228" t="s">
        <v>192</v>
      </c>
      <c r="G109" s="228">
        <v>2</v>
      </c>
      <c r="H109" s="156">
        <v>1210</v>
      </c>
    </row>
    <row r="110" spans="1:8" ht="15" customHeight="1">
      <c r="A110" s="228">
        <v>9</v>
      </c>
      <c r="B110" s="228">
        <v>0</v>
      </c>
      <c r="C110" s="228">
        <v>3</v>
      </c>
      <c r="D110" s="228">
        <v>1</v>
      </c>
      <c r="E110" s="228" t="s">
        <v>198</v>
      </c>
      <c r="F110" s="228" t="s">
        <v>192</v>
      </c>
      <c r="G110" s="228">
        <v>3</v>
      </c>
      <c r="H110" s="156">
        <v>990</v>
      </c>
    </row>
    <row r="111" spans="1:8" ht="15" customHeight="1">
      <c r="A111" s="228">
        <v>9</v>
      </c>
      <c r="B111" s="228">
        <v>0</v>
      </c>
      <c r="C111" s="228">
        <v>4</v>
      </c>
      <c r="D111" s="228">
        <v>1</v>
      </c>
      <c r="E111" s="228" t="s">
        <v>198</v>
      </c>
      <c r="F111" s="228" t="s">
        <v>192</v>
      </c>
      <c r="G111" s="228">
        <v>4</v>
      </c>
      <c r="H111" s="156">
        <v>825</v>
      </c>
    </row>
    <row r="112" spans="1:8" ht="15" customHeight="1">
      <c r="A112" s="228">
        <v>9</v>
      </c>
      <c r="B112" s="228">
        <v>1</v>
      </c>
      <c r="C112" s="228">
        <v>1</v>
      </c>
      <c r="D112" s="228">
        <v>1</v>
      </c>
      <c r="E112" s="228" t="s">
        <v>198</v>
      </c>
      <c r="F112" s="228" t="s">
        <v>193</v>
      </c>
      <c r="G112" s="228">
        <v>1</v>
      </c>
      <c r="H112" s="156">
        <v>1925</v>
      </c>
    </row>
    <row r="113" spans="1:8" ht="15" customHeight="1">
      <c r="A113" s="228">
        <v>9</v>
      </c>
      <c r="B113" s="228">
        <v>1</v>
      </c>
      <c r="C113" s="228">
        <v>2</v>
      </c>
      <c r="D113" s="228">
        <v>1</v>
      </c>
      <c r="E113" s="228" t="s">
        <v>198</v>
      </c>
      <c r="F113" s="228" t="s">
        <v>193</v>
      </c>
      <c r="G113" s="228">
        <v>2</v>
      </c>
      <c r="H113" s="156">
        <v>1210</v>
      </c>
    </row>
    <row r="114" spans="1:8" ht="15" customHeight="1">
      <c r="A114" s="228">
        <v>9</v>
      </c>
      <c r="B114" s="228">
        <v>1</v>
      </c>
      <c r="C114" s="228">
        <v>3</v>
      </c>
      <c r="D114" s="228">
        <v>1</v>
      </c>
      <c r="E114" s="228" t="s">
        <v>198</v>
      </c>
      <c r="F114" s="228" t="s">
        <v>193</v>
      </c>
      <c r="G114" s="228">
        <v>3</v>
      </c>
      <c r="H114" s="156">
        <v>990</v>
      </c>
    </row>
    <row r="115" spans="1:8" ht="15" customHeight="1">
      <c r="A115" s="228">
        <v>9</v>
      </c>
      <c r="B115" s="228">
        <v>1</v>
      </c>
      <c r="C115" s="228">
        <v>4</v>
      </c>
      <c r="D115" s="228">
        <v>1</v>
      </c>
      <c r="E115" s="228" t="s">
        <v>198</v>
      </c>
      <c r="F115" s="228" t="s">
        <v>193</v>
      </c>
      <c r="G115" s="228">
        <v>4</v>
      </c>
      <c r="H115" s="156">
        <v>825</v>
      </c>
    </row>
    <row r="116" spans="1:8" ht="15" customHeight="1">
      <c r="A116" s="228">
        <v>9</v>
      </c>
      <c r="B116" s="228">
        <v>2</v>
      </c>
      <c r="C116" s="228">
        <v>1</v>
      </c>
      <c r="D116" s="228">
        <v>1</v>
      </c>
      <c r="E116" s="228" t="s">
        <v>198</v>
      </c>
      <c r="F116" s="82" t="s">
        <v>194</v>
      </c>
      <c r="G116" s="228">
        <v>1</v>
      </c>
      <c r="H116" s="156">
        <v>1925</v>
      </c>
    </row>
    <row r="117" spans="1:8" ht="15" customHeight="1">
      <c r="A117" s="228">
        <v>9</v>
      </c>
      <c r="B117" s="228">
        <v>2</v>
      </c>
      <c r="C117" s="228">
        <v>2</v>
      </c>
      <c r="D117" s="228">
        <v>1</v>
      </c>
      <c r="E117" s="228" t="s">
        <v>198</v>
      </c>
      <c r="F117" s="82" t="s">
        <v>194</v>
      </c>
      <c r="G117" s="228">
        <v>2</v>
      </c>
      <c r="H117" s="156">
        <v>1210</v>
      </c>
    </row>
    <row r="118" spans="1:8" ht="15" customHeight="1">
      <c r="A118" s="228">
        <v>9</v>
      </c>
      <c r="B118" s="228">
        <v>2</v>
      </c>
      <c r="C118" s="228">
        <v>3</v>
      </c>
      <c r="D118" s="228">
        <v>1</v>
      </c>
      <c r="E118" s="228" t="s">
        <v>198</v>
      </c>
      <c r="F118" s="82" t="s">
        <v>194</v>
      </c>
      <c r="G118" s="228">
        <v>3</v>
      </c>
      <c r="H118" s="156">
        <v>990</v>
      </c>
    </row>
    <row r="119" spans="1:8" ht="15" customHeight="1">
      <c r="A119" s="228">
        <v>9</v>
      </c>
      <c r="B119" s="228">
        <v>2</v>
      </c>
      <c r="C119" s="228">
        <v>4</v>
      </c>
      <c r="D119" s="228">
        <v>1</v>
      </c>
      <c r="E119" s="228" t="s">
        <v>198</v>
      </c>
      <c r="F119" s="82" t="s">
        <v>194</v>
      </c>
      <c r="G119" s="228">
        <v>4</v>
      </c>
      <c r="H119" s="156">
        <v>825</v>
      </c>
    </row>
    <row r="120" spans="1:8">
      <c r="A120" s="347">
        <v>0</v>
      </c>
      <c r="B120" s="347">
        <v>0</v>
      </c>
      <c r="C120" s="347">
        <v>1</v>
      </c>
      <c r="D120" s="347">
        <v>1</v>
      </c>
      <c r="E120" s="347" t="s">
        <v>199</v>
      </c>
      <c r="F120" s="347" t="s">
        <v>254</v>
      </c>
      <c r="G120" s="347"/>
      <c r="H120" s="347"/>
    </row>
    <row r="121" spans="1:8">
      <c r="A121" s="347"/>
      <c r="B121" s="347"/>
      <c r="C121" s="347"/>
      <c r="D121" s="347"/>
      <c r="E121" s="347"/>
      <c r="F121" s="347"/>
      <c r="G121" s="347"/>
      <c r="H121" s="347"/>
    </row>
    <row r="122" spans="1:8" ht="8.25" customHeight="1">
      <c r="A122" s="84"/>
      <c r="B122" s="84"/>
      <c r="C122" s="84"/>
      <c r="D122" s="85"/>
      <c r="E122" s="86"/>
      <c r="F122" s="86"/>
      <c r="G122" s="86"/>
      <c r="H122" s="87"/>
    </row>
    <row r="123" spans="1:8" ht="14.25" customHeight="1">
      <c r="A123" s="332" t="s">
        <v>260</v>
      </c>
      <c r="B123" s="333"/>
      <c r="C123" s="333"/>
      <c r="D123" s="333"/>
      <c r="E123" s="333"/>
      <c r="F123" s="333"/>
      <c r="G123" s="333"/>
      <c r="H123" s="334"/>
    </row>
    <row r="124" spans="1:8" ht="14.25" customHeight="1">
      <c r="A124" s="335" t="s">
        <v>261</v>
      </c>
      <c r="B124" s="336"/>
      <c r="C124" s="336"/>
      <c r="D124" s="336"/>
      <c r="E124" s="336"/>
      <c r="F124" s="336"/>
      <c r="G124" s="336"/>
      <c r="H124" s="337"/>
    </row>
    <row r="125" spans="1:8" ht="14.25" customHeight="1">
      <c r="A125" s="338" t="s">
        <v>262</v>
      </c>
      <c r="B125" s="339"/>
      <c r="C125" s="339"/>
      <c r="D125" s="339"/>
      <c r="E125" s="339"/>
      <c r="F125" s="339"/>
      <c r="G125" s="339"/>
      <c r="H125" s="340"/>
    </row>
    <row r="126" spans="1:8" ht="14.25" customHeight="1">
      <c r="A126" s="341" t="s">
        <v>255</v>
      </c>
      <c r="B126" s="342"/>
      <c r="C126" s="342"/>
      <c r="D126" s="342"/>
      <c r="E126" s="342"/>
      <c r="F126" s="342"/>
      <c r="G126" s="342"/>
      <c r="H126" s="343"/>
    </row>
  </sheetData>
  <mergeCells count="35">
    <mergeCell ref="C76:C80"/>
    <mergeCell ref="D76:D80"/>
    <mergeCell ref="E76:H80"/>
    <mergeCell ref="A1:H1"/>
    <mergeCell ref="D3:D7"/>
    <mergeCell ref="D120:D121"/>
    <mergeCell ref="F120:H121"/>
    <mergeCell ref="C3:C7"/>
    <mergeCell ref="A3:A7"/>
    <mergeCell ref="A8:D8"/>
    <mergeCell ref="B3:B7"/>
    <mergeCell ref="A74:H74"/>
    <mergeCell ref="A2:H2"/>
    <mergeCell ref="E120:E121"/>
    <mergeCell ref="C120:C121"/>
    <mergeCell ref="A40:H40"/>
    <mergeCell ref="A41:H41"/>
    <mergeCell ref="A42:A46"/>
    <mergeCell ref="B42:B46"/>
    <mergeCell ref="A123:H123"/>
    <mergeCell ref="A124:H124"/>
    <mergeCell ref="A125:H125"/>
    <mergeCell ref="A126:H126"/>
    <mergeCell ref="E4:H4"/>
    <mergeCell ref="E5:H5"/>
    <mergeCell ref="A120:A121"/>
    <mergeCell ref="B120:B121"/>
    <mergeCell ref="A47:D47"/>
    <mergeCell ref="C42:C46"/>
    <mergeCell ref="D42:D46"/>
    <mergeCell ref="E42:H46"/>
    <mergeCell ref="A75:H75"/>
    <mergeCell ref="A81:D81"/>
    <mergeCell ref="A76:A80"/>
    <mergeCell ref="B76:B8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rowBreaks count="2" manualBreakCount="2">
    <brk id="38" max="16383" man="1"/>
    <brk id="7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SheetLayoutView="100" workbookViewId="0">
      <selection activeCell="A11" sqref="A11"/>
    </sheetView>
  </sheetViews>
  <sheetFormatPr baseColWidth="10" defaultRowHeight="12.75"/>
  <cols>
    <col min="1" max="1" width="14.5703125" customWidth="1"/>
    <col min="6" max="6" width="17" customWidth="1"/>
    <col min="7" max="7" width="13.7109375" customWidth="1"/>
  </cols>
  <sheetData>
    <row r="1" spans="1:7" ht="17.25" customHeight="1">
      <c r="A1" s="365" t="s">
        <v>174</v>
      </c>
      <c r="B1" s="366"/>
      <c r="C1" s="366"/>
      <c r="D1" s="366"/>
      <c r="E1" s="366"/>
      <c r="F1" s="366"/>
      <c r="G1" s="367"/>
    </row>
    <row r="2" spans="1:7">
      <c r="A2" s="371" t="s">
        <v>391</v>
      </c>
      <c r="B2" s="372"/>
      <c r="C2" s="372"/>
      <c r="D2" s="372"/>
      <c r="E2" s="372"/>
      <c r="F2" s="372"/>
      <c r="G2" s="373"/>
    </row>
    <row r="3" spans="1:7">
      <c r="A3" s="371"/>
      <c r="B3" s="372"/>
      <c r="C3" s="372"/>
      <c r="D3" s="372"/>
      <c r="E3" s="372"/>
      <c r="F3" s="372"/>
      <c r="G3" s="373"/>
    </row>
    <row r="4" spans="1:7" ht="0.75" customHeight="1">
      <c r="A4" s="374"/>
      <c r="B4" s="375"/>
      <c r="C4" s="375"/>
      <c r="D4" s="375"/>
      <c r="E4" s="375"/>
      <c r="F4" s="375"/>
      <c r="G4" s="376"/>
    </row>
    <row r="5" spans="1:7" ht="13.5" customHeight="1">
      <c r="A5" s="368"/>
      <c r="B5" s="369"/>
      <c r="C5" s="369"/>
      <c r="D5" s="369"/>
      <c r="E5" s="369"/>
      <c r="F5" s="369"/>
      <c r="G5" s="370"/>
    </row>
    <row r="6" spans="1:7">
      <c r="A6" s="356" t="s">
        <v>200</v>
      </c>
      <c r="B6" s="357"/>
      <c r="C6" s="357"/>
      <c r="D6" s="357"/>
      <c r="E6" s="357"/>
      <c r="F6" s="357"/>
      <c r="G6" s="358"/>
    </row>
    <row r="7" spans="1:7">
      <c r="A7" s="349"/>
      <c r="B7" s="350"/>
      <c r="C7" s="350"/>
      <c r="D7" s="350"/>
      <c r="E7" s="350"/>
      <c r="F7" s="350"/>
      <c r="G7" s="351"/>
    </row>
    <row r="8" spans="1:7" ht="6.75" customHeight="1">
      <c r="A8" s="349"/>
      <c r="B8" s="350"/>
      <c r="C8" s="350"/>
      <c r="D8" s="350"/>
      <c r="E8" s="350"/>
      <c r="F8" s="350"/>
      <c r="G8" s="351"/>
    </row>
    <row r="9" spans="1:7">
      <c r="A9" s="359"/>
      <c r="B9" s="360"/>
      <c r="C9" s="360"/>
      <c r="D9" s="360"/>
      <c r="E9" s="360"/>
      <c r="F9" s="360"/>
      <c r="G9" s="361"/>
    </row>
    <row r="10" spans="1:7">
      <c r="A10" s="158"/>
      <c r="B10" s="159"/>
      <c r="C10" s="159"/>
      <c r="D10" s="159"/>
      <c r="E10" s="159"/>
      <c r="F10" s="159"/>
      <c r="G10" s="160"/>
    </row>
    <row r="11" spans="1:7" ht="51">
      <c r="A11" s="157" t="s">
        <v>34</v>
      </c>
      <c r="B11" s="157" t="s">
        <v>201</v>
      </c>
      <c r="C11" s="157" t="s">
        <v>202</v>
      </c>
      <c r="D11" s="157" t="s">
        <v>203</v>
      </c>
      <c r="E11" s="157" t="s">
        <v>204</v>
      </c>
      <c r="F11" s="157" t="s">
        <v>223</v>
      </c>
      <c r="G11" s="157" t="s">
        <v>205</v>
      </c>
    </row>
    <row r="12" spans="1:7" ht="54">
      <c r="A12" s="83">
        <v>30</v>
      </c>
      <c r="B12" s="83" t="s">
        <v>206</v>
      </c>
      <c r="C12" s="83">
        <v>1</v>
      </c>
      <c r="D12" s="83" t="s">
        <v>207</v>
      </c>
      <c r="E12" s="83">
        <v>1</v>
      </c>
      <c r="F12" s="177" t="s">
        <v>208</v>
      </c>
      <c r="G12" s="178">
        <v>0.91</v>
      </c>
    </row>
    <row r="13" spans="1:7" ht="54">
      <c r="A13" s="83">
        <v>30</v>
      </c>
      <c r="B13" s="83" t="s">
        <v>209</v>
      </c>
      <c r="C13" s="83">
        <v>1</v>
      </c>
      <c r="D13" s="83" t="s">
        <v>207</v>
      </c>
      <c r="E13" s="83">
        <v>1</v>
      </c>
      <c r="F13" s="178">
        <v>2533.4299999999998</v>
      </c>
      <c r="G13" s="178">
        <v>363.62</v>
      </c>
    </row>
    <row r="14" spans="1:7" ht="54">
      <c r="A14" s="93">
        <v>30</v>
      </c>
      <c r="B14" s="92" t="s">
        <v>210</v>
      </c>
      <c r="C14" s="92">
        <v>1</v>
      </c>
      <c r="D14" s="83" t="s">
        <v>207</v>
      </c>
      <c r="E14" s="93">
        <v>1</v>
      </c>
      <c r="F14" s="179">
        <v>19186.47</v>
      </c>
      <c r="G14" s="180">
        <v>182.6</v>
      </c>
    </row>
    <row r="15" spans="1:7" ht="40.5">
      <c r="A15" s="93">
        <v>30</v>
      </c>
      <c r="B15" s="92" t="s">
        <v>211</v>
      </c>
      <c r="C15" s="92">
        <v>1</v>
      </c>
      <c r="D15" s="83" t="s">
        <v>212</v>
      </c>
      <c r="E15" s="93">
        <v>1</v>
      </c>
      <c r="F15" s="179">
        <v>3735</v>
      </c>
      <c r="G15" s="180">
        <v>12.39</v>
      </c>
    </row>
    <row r="16" spans="1:7" ht="40.5">
      <c r="A16" s="93">
        <v>30</v>
      </c>
      <c r="B16" s="92" t="s">
        <v>213</v>
      </c>
      <c r="C16" s="92">
        <v>1</v>
      </c>
      <c r="D16" s="83" t="s">
        <v>224</v>
      </c>
      <c r="E16" s="93">
        <v>1</v>
      </c>
      <c r="F16" s="179">
        <v>3735</v>
      </c>
      <c r="G16" s="180">
        <v>12.39</v>
      </c>
    </row>
    <row r="17" spans="1:7" ht="13.5">
      <c r="A17" s="88"/>
      <c r="B17" s="88"/>
      <c r="C17" s="88"/>
      <c r="D17" s="88"/>
      <c r="E17" s="88"/>
      <c r="F17" s="88"/>
      <c r="G17" s="88"/>
    </row>
  </sheetData>
  <mergeCells count="4">
    <mergeCell ref="A1:G1"/>
    <mergeCell ref="A6:G9"/>
    <mergeCell ref="A5:G5"/>
    <mergeCell ref="A2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4"/>
  <sheetViews>
    <sheetView view="pageBreakPreview" zoomScaleSheetLayoutView="100" workbookViewId="0">
      <selection activeCell="A4" sqref="A4:G4"/>
    </sheetView>
  </sheetViews>
  <sheetFormatPr baseColWidth="10" defaultRowHeight="12.75"/>
  <cols>
    <col min="1" max="1" width="15.42578125" customWidth="1"/>
    <col min="2" max="2" width="16" customWidth="1"/>
    <col min="3" max="3" width="15.7109375" customWidth="1"/>
    <col min="4" max="4" width="9.7109375" customWidth="1"/>
    <col min="5" max="5" width="5.85546875" customWidth="1"/>
    <col min="6" max="6" width="8.85546875" customWidth="1"/>
    <col min="7" max="7" width="6.28515625" customWidth="1"/>
  </cols>
  <sheetData>
    <row r="1" spans="1:7">
      <c r="A1" s="262" t="s">
        <v>393</v>
      </c>
      <c r="B1" s="263"/>
      <c r="C1" s="263"/>
      <c r="D1" s="263"/>
      <c r="E1" s="263"/>
      <c r="F1" s="429"/>
      <c r="G1" s="430"/>
    </row>
    <row r="2" spans="1:7">
      <c r="A2" s="317" t="s">
        <v>274</v>
      </c>
      <c r="B2" s="318"/>
      <c r="C2" s="318"/>
      <c r="D2" s="318"/>
      <c r="E2" s="318"/>
      <c r="F2" s="318"/>
      <c r="G2" s="319"/>
    </row>
    <row r="3" spans="1:7">
      <c r="A3" s="320" t="s">
        <v>392</v>
      </c>
      <c r="B3" s="321"/>
      <c r="C3" s="321"/>
      <c r="D3" s="321"/>
      <c r="E3" s="321"/>
      <c r="F3" s="321"/>
      <c r="G3" s="322"/>
    </row>
    <row r="4" spans="1:7">
      <c r="A4" s="431" t="s">
        <v>182</v>
      </c>
      <c r="B4" s="432"/>
      <c r="C4" s="432"/>
      <c r="D4" s="432"/>
      <c r="E4" s="432"/>
      <c r="F4" s="432"/>
      <c r="G4" s="433"/>
    </row>
    <row r="5" spans="1:7">
      <c r="A5" s="229" t="s">
        <v>183</v>
      </c>
      <c r="B5" s="229">
        <v>55</v>
      </c>
      <c r="C5" s="229">
        <v>65</v>
      </c>
      <c r="D5" s="320">
        <v>75</v>
      </c>
      <c r="E5" s="322"/>
      <c r="F5" s="320">
        <v>85</v>
      </c>
      <c r="G5" s="322"/>
    </row>
    <row r="6" spans="1:7" ht="13.5">
      <c r="A6" s="146">
        <v>1</v>
      </c>
      <c r="B6" s="146">
        <v>0.99219999999999997</v>
      </c>
      <c r="C6" s="146">
        <v>0.99219999999999997</v>
      </c>
      <c r="D6" s="377">
        <v>0.99319999999999997</v>
      </c>
      <c r="E6" s="378"/>
      <c r="F6" s="379">
        <v>0.99399999999999999</v>
      </c>
      <c r="G6" s="380"/>
    </row>
    <row r="7" spans="1:7" ht="13.5">
      <c r="A7" s="146">
        <v>2</v>
      </c>
      <c r="B7" s="146">
        <v>0.98409999999999997</v>
      </c>
      <c r="C7" s="146">
        <v>0.98409999999999997</v>
      </c>
      <c r="D7" s="377">
        <v>0.98629999999999995</v>
      </c>
      <c r="E7" s="378"/>
      <c r="F7" s="379">
        <v>0.98799999999999999</v>
      </c>
      <c r="G7" s="380"/>
    </row>
    <row r="8" spans="1:7" ht="13.5">
      <c r="A8" s="146">
        <v>3</v>
      </c>
      <c r="B8" s="146">
        <v>0.97589999999999999</v>
      </c>
      <c r="C8" s="146">
        <v>0.97589999999999999</v>
      </c>
      <c r="D8" s="377">
        <v>0.97919999999999996</v>
      </c>
      <c r="E8" s="378"/>
      <c r="F8" s="377">
        <v>0.98170000000000002</v>
      </c>
      <c r="G8" s="378"/>
    </row>
    <row r="9" spans="1:7" ht="13.5">
      <c r="A9" s="146">
        <v>4</v>
      </c>
      <c r="B9" s="146">
        <v>0.96730000000000005</v>
      </c>
      <c r="C9" s="146">
        <v>0.96730000000000005</v>
      </c>
      <c r="D9" s="377">
        <v>0.97189999999999999</v>
      </c>
      <c r="E9" s="378"/>
      <c r="F9" s="377">
        <v>0.97540000000000004</v>
      </c>
      <c r="G9" s="378"/>
    </row>
    <row r="10" spans="1:7" ht="13.5">
      <c r="A10" s="146">
        <v>5</v>
      </c>
      <c r="B10" s="146">
        <v>0.95860000000000001</v>
      </c>
      <c r="C10" s="146">
        <v>0.95860000000000001</v>
      </c>
      <c r="D10" s="377">
        <v>0.96440000000000003</v>
      </c>
      <c r="E10" s="378"/>
      <c r="F10" s="377">
        <v>0.96889999999999998</v>
      </c>
      <c r="G10" s="378"/>
    </row>
    <row r="11" spans="1:7" ht="13.5">
      <c r="A11" s="146">
        <v>6</v>
      </c>
      <c r="B11" s="146">
        <v>0.9496</v>
      </c>
      <c r="C11" s="146">
        <v>0.9496</v>
      </c>
      <c r="D11" s="377">
        <v>0.95679999999999998</v>
      </c>
      <c r="E11" s="378"/>
      <c r="F11" s="377">
        <v>0.96220000000000006</v>
      </c>
      <c r="G11" s="378"/>
    </row>
    <row r="12" spans="1:7" ht="13.5">
      <c r="A12" s="146">
        <v>7</v>
      </c>
      <c r="B12" s="146">
        <v>0.94040000000000001</v>
      </c>
      <c r="C12" s="146">
        <v>0.94040000000000001</v>
      </c>
      <c r="D12" s="379">
        <v>0.94899999999999995</v>
      </c>
      <c r="E12" s="380"/>
      <c r="F12" s="377">
        <v>0.95540000000000003</v>
      </c>
      <c r="G12" s="378"/>
    </row>
    <row r="13" spans="1:7" ht="13.5">
      <c r="A13" s="146">
        <v>8</v>
      </c>
      <c r="B13" s="146">
        <v>0.93089999999999995</v>
      </c>
      <c r="C13" s="146">
        <v>0.93089999999999995</v>
      </c>
      <c r="D13" s="379">
        <v>0.94099999999999995</v>
      </c>
      <c r="E13" s="380"/>
      <c r="F13" s="377">
        <v>0.94850000000000001</v>
      </c>
      <c r="G13" s="378"/>
    </row>
    <row r="14" spans="1:7" ht="13.5">
      <c r="A14" s="146">
        <v>9</v>
      </c>
      <c r="B14" s="146">
        <v>0.92120000000000002</v>
      </c>
      <c r="C14" s="146">
        <v>0.92120000000000002</v>
      </c>
      <c r="D14" s="377">
        <v>0.93279999999999996</v>
      </c>
      <c r="E14" s="378"/>
      <c r="F14" s="377">
        <v>0.9415</v>
      </c>
      <c r="G14" s="378"/>
    </row>
    <row r="15" spans="1:7" ht="13.5">
      <c r="A15" s="146">
        <v>10</v>
      </c>
      <c r="B15" s="146">
        <v>0.91120000000000001</v>
      </c>
      <c r="C15" s="146">
        <v>0.91120000000000001</v>
      </c>
      <c r="D15" s="377">
        <v>0.9244</v>
      </c>
      <c r="E15" s="378"/>
      <c r="F15" s="377">
        <v>0.93430000000000002</v>
      </c>
      <c r="G15" s="378"/>
    </row>
    <row r="16" spans="1:7" ht="13.5">
      <c r="A16" s="146">
        <v>11</v>
      </c>
      <c r="B16" s="146">
        <v>0.90110000000000001</v>
      </c>
      <c r="C16" s="146">
        <v>0.90110000000000001</v>
      </c>
      <c r="D16" s="377">
        <v>0.91590000000000005</v>
      </c>
      <c r="E16" s="378"/>
      <c r="F16" s="377">
        <v>0.92689999999999995</v>
      </c>
      <c r="G16" s="378"/>
    </row>
    <row r="17" spans="1:7" ht="13.5">
      <c r="A17" s="146">
        <v>12</v>
      </c>
      <c r="B17" s="146">
        <v>0.89070000000000005</v>
      </c>
      <c r="C17" s="146">
        <v>0.89070000000000005</v>
      </c>
      <c r="D17" s="377">
        <v>0.90720000000000001</v>
      </c>
      <c r="E17" s="378"/>
      <c r="F17" s="377">
        <v>0.9194</v>
      </c>
      <c r="G17" s="378"/>
    </row>
    <row r="18" spans="1:7" ht="13.5">
      <c r="A18" s="146">
        <v>13</v>
      </c>
      <c r="B18" s="188">
        <v>0.88</v>
      </c>
      <c r="C18" s="188">
        <v>0.88</v>
      </c>
      <c r="D18" s="379">
        <v>0.89829999999999999</v>
      </c>
      <c r="E18" s="380"/>
      <c r="F18" s="379">
        <v>0.91180000000000005</v>
      </c>
      <c r="G18" s="380"/>
    </row>
    <row r="19" spans="1:7" ht="13.5">
      <c r="A19" s="146">
        <v>14</v>
      </c>
      <c r="B19" s="146">
        <v>0.86909999999999998</v>
      </c>
      <c r="C19" s="146">
        <v>0.86909999999999998</v>
      </c>
      <c r="D19" s="377">
        <v>0.88919999999999999</v>
      </c>
      <c r="E19" s="378"/>
      <c r="F19" s="377">
        <v>0.90410000000000001</v>
      </c>
      <c r="G19" s="378"/>
    </row>
    <row r="20" spans="1:7" ht="13.5">
      <c r="A20" s="146">
        <v>15</v>
      </c>
      <c r="B20" s="188">
        <v>0.85799999999999998</v>
      </c>
      <c r="C20" s="188">
        <v>0.85799999999999998</v>
      </c>
      <c r="D20" s="379">
        <v>0.88</v>
      </c>
      <c r="E20" s="380"/>
      <c r="F20" s="377">
        <v>0.8962</v>
      </c>
      <c r="G20" s="378"/>
    </row>
    <row r="21" spans="1:7" ht="13.5">
      <c r="A21" s="146">
        <v>16</v>
      </c>
      <c r="B21" s="146">
        <v>0.84660000000000002</v>
      </c>
      <c r="C21" s="146">
        <v>0.84660000000000002</v>
      </c>
      <c r="D21" s="377">
        <v>0.87060000000000004</v>
      </c>
      <c r="E21" s="378"/>
      <c r="F21" s="377">
        <v>0.88819999999999999</v>
      </c>
      <c r="G21" s="378"/>
    </row>
    <row r="22" spans="1:7" ht="13.5">
      <c r="A22" s="146">
        <v>17</v>
      </c>
      <c r="B22" s="188">
        <v>0.83499999999999996</v>
      </c>
      <c r="C22" s="188">
        <v>0.83499999999999996</v>
      </c>
      <c r="D22" s="379">
        <v>0.86099999999999999</v>
      </c>
      <c r="E22" s="380"/>
      <c r="F22" s="379">
        <v>0.88</v>
      </c>
      <c r="G22" s="380"/>
    </row>
    <row r="23" spans="1:7" ht="13.5">
      <c r="A23" s="146">
        <v>18</v>
      </c>
      <c r="B23" s="146">
        <v>0.82320000000000004</v>
      </c>
      <c r="C23" s="146">
        <v>0.82320000000000004</v>
      </c>
      <c r="D23" s="377">
        <v>0.85119999999999996</v>
      </c>
      <c r="E23" s="378"/>
      <c r="F23" s="377">
        <v>0.87170000000000003</v>
      </c>
      <c r="G23" s="378"/>
    </row>
    <row r="24" spans="1:7" ht="13.5">
      <c r="A24" s="146">
        <v>19</v>
      </c>
      <c r="B24" s="146">
        <v>0.81110000000000004</v>
      </c>
      <c r="C24" s="146">
        <v>0.81110000000000004</v>
      </c>
      <c r="D24" s="377">
        <v>0.84119999999999995</v>
      </c>
      <c r="E24" s="378"/>
      <c r="F24" s="377">
        <v>0.86329999999999996</v>
      </c>
      <c r="G24" s="378"/>
    </row>
    <row r="25" spans="1:7" ht="13.5">
      <c r="A25" s="146">
        <v>20</v>
      </c>
      <c r="B25" s="146">
        <v>0.79879999999999995</v>
      </c>
      <c r="C25" s="146">
        <v>0.79879999999999995</v>
      </c>
      <c r="D25" s="377">
        <v>0.83109999999999995</v>
      </c>
      <c r="E25" s="378"/>
      <c r="F25" s="377">
        <v>0.85470000000000002</v>
      </c>
      <c r="G25" s="378"/>
    </row>
    <row r="26" spans="1:7" ht="13.5">
      <c r="A26" s="146">
        <v>21</v>
      </c>
      <c r="B26" s="146">
        <v>0.7863</v>
      </c>
      <c r="C26" s="146">
        <v>0.7863</v>
      </c>
      <c r="D26" s="377">
        <v>0.82079999999999997</v>
      </c>
      <c r="E26" s="378"/>
      <c r="F26" s="379">
        <v>0.84599999999999997</v>
      </c>
      <c r="G26" s="380"/>
    </row>
    <row r="27" spans="1:7" ht="13.5">
      <c r="A27" s="146">
        <v>22</v>
      </c>
      <c r="B27" s="146">
        <v>0.77349999999999997</v>
      </c>
      <c r="C27" s="146">
        <v>0.77349999999999997</v>
      </c>
      <c r="D27" s="377">
        <v>0.81030000000000002</v>
      </c>
      <c r="E27" s="378"/>
      <c r="F27" s="377">
        <v>0.83709999999999996</v>
      </c>
      <c r="G27" s="378"/>
    </row>
    <row r="28" spans="1:7" ht="13.5">
      <c r="A28" s="146">
        <v>23</v>
      </c>
      <c r="B28" s="146">
        <v>0.76049999999999995</v>
      </c>
      <c r="C28" s="146">
        <v>0.76049999999999995</v>
      </c>
      <c r="D28" s="377">
        <v>0.79959999999999998</v>
      </c>
      <c r="E28" s="378"/>
      <c r="F28" s="377">
        <v>0.82809999999999995</v>
      </c>
      <c r="G28" s="378"/>
    </row>
    <row r="29" spans="1:7" ht="13.5">
      <c r="A29" s="146">
        <v>24</v>
      </c>
      <c r="B29" s="146">
        <v>0.74719999999999998</v>
      </c>
      <c r="C29" s="146">
        <v>0.74719999999999998</v>
      </c>
      <c r="D29" s="377">
        <v>0.78879999999999995</v>
      </c>
      <c r="E29" s="378"/>
      <c r="F29" s="379">
        <v>0.81899999999999995</v>
      </c>
      <c r="G29" s="380"/>
    </row>
    <row r="30" spans="1:7" ht="13.5">
      <c r="A30" s="146">
        <v>25</v>
      </c>
      <c r="B30" s="146">
        <v>0.73370000000000002</v>
      </c>
      <c r="C30" s="146">
        <v>0.73370000000000002</v>
      </c>
      <c r="D30" s="377">
        <v>0.77780000000000005</v>
      </c>
      <c r="E30" s="378"/>
      <c r="F30" s="377">
        <v>0.80969999999999998</v>
      </c>
      <c r="G30" s="378"/>
    </row>
    <row r="31" spans="1:7" ht="13.5">
      <c r="A31" s="146">
        <v>26</v>
      </c>
      <c r="B31" s="188">
        <v>0.72</v>
      </c>
      <c r="C31" s="188">
        <v>0.72</v>
      </c>
      <c r="D31" s="377">
        <v>0.76659999999999995</v>
      </c>
      <c r="E31" s="378"/>
      <c r="F31" s="377">
        <v>0.80030000000000001</v>
      </c>
      <c r="G31" s="378"/>
    </row>
    <row r="32" spans="1:7" ht="13.5">
      <c r="A32" s="146">
        <v>27</v>
      </c>
      <c r="B32" s="188">
        <v>0.70599999999999996</v>
      </c>
      <c r="C32" s="188">
        <v>0.70599999999999996</v>
      </c>
      <c r="D32" s="377">
        <v>0.75519999999999998</v>
      </c>
      <c r="E32" s="378"/>
      <c r="F32" s="377">
        <v>0.79069999999999996</v>
      </c>
      <c r="G32" s="378"/>
    </row>
    <row r="33" spans="1:7" ht="13.5">
      <c r="A33" s="146">
        <v>28</v>
      </c>
      <c r="B33" s="146">
        <v>0.69179999999999997</v>
      </c>
      <c r="C33" s="146">
        <v>0.69179999999999997</v>
      </c>
      <c r="D33" s="377">
        <v>0.74360000000000004</v>
      </c>
      <c r="E33" s="378"/>
      <c r="F33" s="379">
        <v>0.78100000000000003</v>
      </c>
      <c r="G33" s="380"/>
    </row>
    <row r="34" spans="1:7" ht="13.5">
      <c r="A34" s="146">
        <v>29</v>
      </c>
      <c r="B34" s="146">
        <v>0.6774</v>
      </c>
      <c r="C34" s="146">
        <v>0.6774</v>
      </c>
      <c r="D34" s="377">
        <v>0.7319</v>
      </c>
      <c r="E34" s="378"/>
      <c r="F34" s="377">
        <v>0.7712</v>
      </c>
      <c r="G34" s="378"/>
    </row>
    <row r="35" spans="1:7" ht="13.5">
      <c r="A35" s="146">
        <v>30</v>
      </c>
      <c r="B35" s="146">
        <v>0.66269999999999996</v>
      </c>
      <c r="C35" s="146">
        <v>0.66269999999999996</v>
      </c>
      <c r="D35" s="379">
        <v>0.72</v>
      </c>
      <c r="E35" s="380"/>
      <c r="F35" s="377">
        <v>0.76119999999999999</v>
      </c>
      <c r="G35" s="378"/>
    </row>
    <row r="36" spans="1:7" ht="13.5">
      <c r="A36" s="146">
        <v>31</v>
      </c>
      <c r="B36" s="146">
        <v>0.64780000000000004</v>
      </c>
      <c r="C36" s="146">
        <v>0.64780000000000004</v>
      </c>
      <c r="D36" s="377">
        <v>0.70789999999999997</v>
      </c>
      <c r="E36" s="378"/>
      <c r="F36" s="377">
        <v>0.75109999999999999</v>
      </c>
      <c r="G36" s="378"/>
    </row>
    <row r="37" spans="1:7" ht="13.5">
      <c r="A37" s="146">
        <v>32</v>
      </c>
      <c r="B37" s="146">
        <v>0.63270000000000004</v>
      </c>
      <c r="C37" s="146">
        <v>0.63270000000000004</v>
      </c>
      <c r="D37" s="377">
        <v>0.6956</v>
      </c>
      <c r="E37" s="378"/>
      <c r="F37" s="377">
        <v>0.7409</v>
      </c>
      <c r="G37" s="378"/>
    </row>
    <row r="38" spans="1:7" ht="13.5">
      <c r="A38" s="146">
        <v>33</v>
      </c>
      <c r="B38" s="146">
        <v>0.61729999999999996</v>
      </c>
      <c r="C38" s="146">
        <v>0.61729999999999996</v>
      </c>
      <c r="D38" s="377">
        <v>0.68320000000000003</v>
      </c>
      <c r="E38" s="378"/>
      <c r="F38" s="377">
        <v>0.73050000000000004</v>
      </c>
      <c r="G38" s="378"/>
    </row>
    <row r="39" spans="1:7" ht="13.5">
      <c r="A39" s="146">
        <v>34</v>
      </c>
      <c r="B39" s="146">
        <v>0.60170000000000001</v>
      </c>
      <c r="C39" s="146">
        <v>0.60170000000000001</v>
      </c>
      <c r="D39" s="377">
        <v>0.67059999999999997</v>
      </c>
      <c r="E39" s="378"/>
      <c r="F39" s="379">
        <v>0.72</v>
      </c>
      <c r="G39" s="380"/>
    </row>
    <row r="40" spans="1:7" ht="13.5">
      <c r="A40" s="146">
        <v>35</v>
      </c>
      <c r="B40" s="146">
        <v>0.58579999999999999</v>
      </c>
      <c r="C40" s="146">
        <v>0.58579999999999999</v>
      </c>
      <c r="D40" s="377">
        <v>0.65780000000000005</v>
      </c>
      <c r="E40" s="378"/>
      <c r="F40" s="377">
        <v>0.70930000000000004</v>
      </c>
      <c r="G40" s="378"/>
    </row>
    <row r="41" spans="1:7" ht="13.5">
      <c r="A41" s="146">
        <v>36</v>
      </c>
      <c r="B41" s="146">
        <v>0.56969999999999998</v>
      </c>
      <c r="C41" s="146">
        <v>0.56969999999999998</v>
      </c>
      <c r="D41" s="377">
        <v>0.64480000000000004</v>
      </c>
      <c r="E41" s="378"/>
      <c r="F41" s="377">
        <v>0.69850000000000001</v>
      </c>
      <c r="G41" s="378"/>
    </row>
    <row r="42" spans="1:7" ht="13.5">
      <c r="A42" s="146">
        <v>37</v>
      </c>
      <c r="B42" s="146">
        <v>0.5534</v>
      </c>
      <c r="C42" s="146">
        <v>0.5534</v>
      </c>
      <c r="D42" s="377">
        <v>0.63160000000000005</v>
      </c>
      <c r="E42" s="378"/>
      <c r="F42" s="377">
        <v>0.68759999999999999</v>
      </c>
      <c r="G42" s="378"/>
    </row>
    <row r="43" spans="1:7" ht="13.5">
      <c r="A43" s="146">
        <v>38</v>
      </c>
      <c r="B43" s="146">
        <v>0.53680000000000005</v>
      </c>
      <c r="C43" s="146">
        <v>0.53680000000000005</v>
      </c>
      <c r="D43" s="377">
        <v>0.61829999999999996</v>
      </c>
      <c r="E43" s="378"/>
      <c r="F43" s="377">
        <v>0.67649999999999999</v>
      </c>
      <c r="G43" s="378"/>
    </row>
    <row r="44" spans="1:7" ht="13.5">
      <c r="A44" s="146">
        <v>39</v>
      </c>
      <c r="B44" s="188">
        <v>0.52</v>
      </c>
      <c r="C44" s="188">
        <v>0.52</v>
      </c>
      <c r="D44" s="377">
        <v>0.6048</v>
      </c>
      <c r="E44" s="378"/>
      <c r="F44" s="377">
        <v>0.6653</v>
      </c>
      <c r="G44" s="378"/>
    </row>
    <row r="45" spans="1:7" ht="13.5">
      <c r="A45" s="146">
        <v>40</v>
      </c>
      <c r="B45" s="188">
        <v>0.503</v>
      </c>
      <c r="C45" s="188">
        <v>0.503</v>
      </c>
      <c r="D45" s="377">
        <v>0.59109999999999996</v>
      </c>
      <c r="E45" s="378"/>
      <c r="F45" s="379">
        <v>0.65400000000000003</v>
      </c>
      <c r="G45" s="380"/>
    </row>
    <row r="46" spans="1:7" ht="13.5">
      <c r="A46" s="146">
        <v>41</v>
      </c>
      <c r="B46" s="146">
        <v>0.48570000000000002</v>
      </c>
      <c r="C46" s="146">
        <v>0.48570000000000002</v>
      </c>
      <c r="D46" s="377">
        <v>0.57720000000000005</v>
      </c>
      <c r="E46" s="378"/>
      <c r="F46" s="377">
        <v>0.64249999999999996</v>
      </c>
      <c r="G46" s="378"/>
    </row>
    <row r="47" spans="1:7" ht="13.5">
      <c r="A47" s="146">
        <v>42</v>
      </c>
      <c r="B47" s="146">
        <v>0.46820000000000001</v>
      </c>
      <c r="C47" s="146">
        <v>0.46820000000000001</v>
      </c>
      <c r="D47" s="377">
        <v>0.56320000000000003</v>
      </c>
      <c r="E47" s="378"/>
      <c r="F47" s="377">
        <v>0.63090000000000002</v>
      </c>
      <c r="G47" s="378"/>
    </row>
    <row r="48" spans="1:7" ht="13.5">
      <c r="A48" s="146">
        <v>43</v>
      </c>
      <c r="B48" s="146">
        <v>0.45040000000000002</v>
      </c>
      <c r="C48" s="146">
        <v>0.45040000000000002</v>
      </c>
      <c r="D48" s="379">
        <v>0.54900000000000004</v>
      </c>
      <c r="E48" s="380"/>
      <c r="F48" s="377">
        <v>0.61909999999999998</v>
      </c>
      <c r="G48" s="378"/>
    </row>
    <row r="49" spans="1:7" ht="13.5">
      <c r="A49" s="146">
        <v>44</v>
      </c>
      <c r="B49" s="146">
        <v>0.43240000000000001</v>
      </c>
      <c r="C49" s="146">
        <v>0.43240000000000001</v>
      </c>
      <c r="D49" s="377">
        <v>0.53459999999999996</v>
      </c>
      <c r="E49" s="378"/>
      <c r="F49" s="377">
        <v>0.60719999999999996</v>
      </c>
      <c r="G49" s="378"/>
    </row>
    <row r="50" spans="1:7" ht="13.5">
      <c r="A50" s="146">
        <v>45</v>
      </c>
      <c r="B50" s="146">
        <v>0.41420000000000001</v>
      </c>
      <c r="C50" s="146">
        <v>0.41420000000000001</v>
      </c>
      <c r="D50" s="379">
        <v>0.52</v>
      </c>
      <c r="E50" s="380"/>
      <c r="F50" s="377">
        <v>0.59519999999999995</v>
      </c>
      <c r="G50" s="378"/>
    </row>
    <row r="51" spans="1:7" ht="13.5">
      <c r="A51" s="146">
        <v>46</v>
      </c>
      <c r="B51" s="146">
        <v>0.3957</v>
      </c>
      <c r="C51" s="146">
        <v>0.3957</v>
      </c>
      <c r="D51" s="377">
        <v>0.50519999999999998</v>
      </c>
      <c r="E51" s="378"/>
      <c r="F51" s="379">
        <v>0.58299999999999996</v>
      </c>
      <c r="G51" s="380"/>
    </row>
    <row r="52" spans="1:7" ht="13.5">
      <c r="A52" s="146">
        <v>47</v>
      </c>
      <c r="B52" s="188">
        <v>0.377</v>
      </c>
      <c r="C52" s="188">
        <v>0.377</v>
      </c>
      <c r="D52" s="377">
        <v>0.49030000000000001</v>
      </c>
      <c r="E52" s="378"/>
      <c r="F52" s="377">
        <v>0.57069999999999999</v>
      </c>
      <c r="G52" s="378"/>
    </row>
    <row r="53" spans="1:7" ht="13.5">
      <c r="A53" s="146">
        <v>48</v>
      </c>
      <c r="B53" s="146">
        <v>0.35809999999999997</v>
      </c>
      <c r="C53" s="146">
        <v>0.35809999999999997</v>
      </c>
      <c r="D53" s="377">
        <v>0.47520000000000001</v>
      </c>
      <c r="E53" s="378"/>
      <c r="F53" s="377">
        <v>0.55820000000000003</v>
      </c>
      <c r="G53" s="378"/>
    </row>
    <row r="54" spans="1:7" ht="13.5">
      <c r="A54" s="146">
        <v>49</v>
      </c>
      <c r="B54" s="146">
        <v>0.33889999999999998</v>
      </c>
      <c r="C54" s="146">
        <v>0.33889999999999998</v>
      </c>
      <c r="D54" s="377">
        <v>0.45989999999999998</v>
      </c>
      <c r="E54" s="378"/>
      <c r="F54" s="377">
        <v>0.54559999999999997</v>
      </c>
      <c r="G54" s="378"/>
    </row>
    <row r="55" spans="1:7" ht="13.5">
      <c r="A55" s="146">
        <v>50</v>
      </c>
      <c r="B55" s="146">
        <v>0.31950000000000001</v>
      </c>
      <c r="C55" s="146">
        <v>0.31950000000000001</v>
      </c>
      <c r="D55" s="377">
        <v>0.44440000000000002</v>
      </c>
      <c r="E55" s="378"/>
      <c r="F55" s="377">
        <v>0.53290000000000004</v>
      </c>
      <c r="G55" s="378"/>
    </row>
    <row r="56" spans="1:7" ht="13.5">
      <c r="A56" s="146">
        <v>51</v>
      </c>
      <c r="B56" s="146">
        <v>0.2999</v>
      </c>
      <c r="C56" s="146">
        <v>0.2999</v>
      </c>
      <c r="D56" s="377">
        <v>0.42880000000000001</v>
      </c>
      <c r="E56" s="378"/>
      <c r="F56" s="379">
        <v>0.52</v>
      </c>
      <c r="G56" s="380"/>
    </row>
    <row r="57" spans="1:7" ht="13.5">
      <c r="A57" s="146">
        <v>52</v>
      </c>
      <c r="B57" s="188">
        <v>0.28000000000000003</v>
      </c>
      <c r="C57" s="188">
        <v>0.28000000000000003</v>
      </c>
      <c r="D57" s="379">
        <v>0.41299999999999998</v>
      </c>
      <c r="E57" s="380"/>
      <c r="F57" s="379">
        <v>0.50700000000000001</v>
      </c>
      <c r="G57" s="380"/>
    </row>
    <row r="58" spans="1:7" ht="13.5">
      <c r="A58" s="146">
        <v>53</v>
      </c>
      <c r="B58" s="146">
        <v>0.25990000000000002</v>
      </c>
      <c r="C58" s="146">
        <v>0.25990000000000002</v>
      </c>
      <c r="D58" s="379">
        <v>0.39700000000000002</v>
      </c>
      <c r="E58" s="380"/>
      <c r="F58" s="377">
        <v>0.49380000000000002</v>
      </c>
      <c r="G58" s="378"/>
    </row>
    <row r="59" spans="1:7" ht="13.5">
      <c r="A59" s="146">
        <v>54</v>
      </c>
      <c r="B59" s="146">
        <v>0.23949999999999999</v>
      </c>
      <c r="C59" s="146">
        <v>0.23949999999999999</v>
      </c>
      <c r="D59" s="377">
        <v>0.38080000000000003</v>
      </c>
      <c r="E59" s="378"/>
      <c r="F59" s="377">
        <v>0.48060000000000003</v>
      </c>
      <c r="G59" s="378"/>
    </row>
    <row r="60" spans="1:7" ht="13.5">
      <c r="A60" s="146">
        <v>55</v>
      </c>
      <c r="B60" s="146">
        <v>0.21890000000000001</v>
      </c>
      <c r="C60" s="146">
        <v>0.21890000000000001</v>
      </c>
      <c r="D60" s="377">
        <v>0.3644</v>
      </c>
      <c r="E60" s="378"/>
      <c r="F60" s="377">
        <v>0.46710000000000002</v>
      </c>
      <c r="G60" s="378"/>
    </row>
    <row r="61" spans="1:7" ht="13.5">
      <c r="A61" s="146">
        <v>56</v>
      </c>
      <c r="B61" s="146"/>
      <c r="C61" s="146">
        <v>0.1981</v>
      </c>
      <c r="D61" s="377">
        <v>0.34789999999999999</v>
      </c>
      <c r="E61" s="378"/>
      <c r="F61" s="377">
        <v>0.4536</v>
      </c>
      <c r="G61" s="378"/>
    </row>
    <row r="62" spans="1:7" ht="13.5">
      <c r="A62" s="146">
        <v>57</v>
      </c>
      <c r="B62" s="146"/>
      <c r="C62" s="188">
        <v>0.17699999999999999</v>
      </c>
      <c r="D62" s="377">
        <v>0.33119999999999999</v>
      </c>
      <c r="E62" s="378"/>
      <c r="F62" s="377">
        <v>0.43990000000000001</v>
      </c>
      <c r="G62" s="378"/>
    </row>
    <row r="63" spans="1:7" ht="13.5">
      <c r="A63" s="146">
        <v>58</v>
      </c>
      <c r="B63" s="146"/>
      <c r="C63" s="146">
        <v>0.15570000000000001</v>
      </c>
      <c r="D63" s="377">
        <v>0.31430000000000002</v>
      </c>
      <c r="E63" s="378"/>
      <c r="F63" s="379">
        <v>0.42599999999999999</v>
      </c>
      <c r="G63" s="380"/>
    </row>
    <row r="64" spans="1:7" ht="13.5">
      <c r="A64" s="146">
        <v>59</v>
      </c>
      <c r="B64" s="146"/>
      <c r="C64" s="146">
        <v>0.13420000000000001</v>
      </c>
      <c r="D64" s="377">
        <v>0.29720000000000002</v>
      </c>
      <c r="E64" s="378"/>
      <c r="F64" s="379">
        <v>0.41199999999999998</v>
      </c>
      <c r="G64" s="380"/>
    </row>
    <row r="65" spans="1:7" ht="13.5">
      <c r="A65" s="146">
        <v>60</v>
      </c>
      <c r="B65" s="146"/>
      <c r="C65" s="146">
        <v>0.1124</v>
      </c>
      <c r="D65" s="379">
        <v>0.28000000000000003</v>
      </c>
      <c r="E65" s="380"/>
      <c r="F65" s="377">
        <v>0.39789999999999998</v>
      </c>
      <c r="G65" s="378"/>
    </row>
    <row r="66" spans="1:7" ht="13.5">
      <c r="A66" s="146">
        <v>61</v>
      </c>
      <c r="B66" s="146"/>
      <c r="C66" s="146">
        <v>9.0399999999999994E-2</v>
      </c>
      <c r="D66" s="377">
        <v>0.2626</v>
      </c>
      <c r="E66" s="378"/>
      <c r="F66" s="377">
        <v>0.38369999999999999</v>
      </c>
      <c r="G66" s="378"/>
    </row>
    <row r="67" spans="1:7" ht="13.5">
      <c r="A67" s="146">
        <v>62</v>
      </c>
      <c r="B67" s="146"/>
      <c r="C67" s="146">
        <v>6.8199999999999997E-2</v>
      </c>
      <c r="D67" s="379">
        <v>0.245</v>
      </c>
      <c r="E67" s="380"/>
      <c r="F67" s="377">
        <v>0.36930000000000002</v>
      </c>
      <c r="G67" s="378"/>
    </row>
    <row r="68" spans="1:7" ht="13.5">
      <c r="A68" s="146">
        <v>63</v>
      </c>
      <c r="B68" s="146"/>
      <c r="C68" s="146">
        <v>4.5699999999999998E-2</v>
      </c>
      <c r="D68" s="377">
        <v>0.22720000000000001</v>
      </c>
      <c r="E68" s="378"/>
      <c r="F68" s="377">
        <v>0.35470000000000002</v>
      </c>
      <c r="G68" s="378"/>
    </row>
    <row r="69" spans="1:7" ht="13.5">
      <c r="A69" s="146">
        <v>64</v>
      </c>
      <c r="B69" s="146"/>
      <c r="C69" s="188">
        <v>2.3E-2</v>
      </c>
      <c r="D69" s="377">
        <v>0.2092</v>
      </c>
      <c r="E69" s="378"/>
      <c r="F69" s="377">
        <v>0.34010000000000001</v>
      </c>
      <c r="G69" s="378"/>
    </row>
    <row r="70" spans="1:7" ht="13.5">
      <c r="A70" s="146">
        <v>65</v>
      </c>
      <c r="B70" s="146"/>
      <c r="C70" s="188">
        <v>0</v>
      </c>
      <c r="D70" s="377">
        <v>0.19109999999999999</v>
      </c>
      <c r="E70" s="378"/>
      <c r="F70" s="377">
        <v>0.32529999999999998</v>
      </c>
      <c r="G70" s="378"/>
    </row>
    <row r="71" spans="1:7" ht="13.5">
      <c r="A71" s="146">
        <v>66</v>
      </c>
      <c r="B71" s="146"/>
      <c r="C71" s="146"/>
      <c r="D71" s="377">
        <v>0.17180000000000001</v>
      </c>
      <c r="E71" s="378"/>
      <c r="F71" s="377">
        <v>0.31159999999999999</v>
      </c>
      <c r="G71" s="378"/>
    </row>
    <row r="72" spans="1:7" ht="13.5">
      <c r="A72" s="146">
        <v>67</v>
      </c>
      <c r="B72" s="146"/>
      <c r="C72" s="146"/>
      <c r="D72" s="377">
        <v>0.15429999999999999</v>
      </c>
      <c r="E72" s="378"/>
      <c r="F72" s="377">
        <v>0.29520000000000002</v>
      </c>
      <c r="G72" s="378"/>
    </row>
    <row r="73" spans="1:7" ht="13.5">
      <c r="A73" s="146">
        <v>68</v>
      </c>
      <c r="B73" s="146"/>
      <c r="C73" s="146"/>
      <c r="D73" s="377">
        <v>0.1356</v>
      </c>
      <c r="E73" s="378"/>
      <c r="F73" s="379">
        <v>0.28000000000000003</v>
      </c>
      <c r="G73" s="380"/>
    </row>
    <row r="74" spans="1:7" ht="13.5">
      <c r="A74" s="146">
        <v>69</v>
      </c>
      <c r="B74" s="146"/>
      <c r="C74" s="146"/>
      <c r="D74" s="377">
        <v>0.1168</v>
      </c>
      <c r="E74" s="378"/>
      <c r="F74" s="377">
        <v>0.2646</v>
      </c>
      <c r="G74" s="378"/>
    </row>
    <row r="75" spans="1:7" ht="13.5">
      <c r="A75" s="146">
        <v>70</v>
      </c>
      <c r="B75" s="146"/>
      <c r="C75" s="146"/>
      <c r="D75" s="377">
        <v>9.7799999999999998E-2</v>
      </c>
      <c r="E75" s="378"/>
      <c r="F75" s="377">
        <v>0.24909999999999999</v>
      </c>
      <c r="G75" s="378"/>
    </row>
    <row r="76" spans="1:7" ht="13.5">
      <c r="A76" s="146">
        <v>71</v>
      </c>
      <c r="B76" s="146"/>
      <c r="C76" s="146"/>
      <c r="D76" s="377">
        <v>7.8600000000000003E-2</v>
      </c>
      <c r="E76" s="378"/>
      <c r="F76" s="377">
        <v>0.23350000000000001</v>
      </c>
      <c r="G76" s="378"/>
    </row>
    <row r="77" spans="1:7" ht="13.5">
      <c r="A77" s="146">
        <v>72</v>
      </c>
      <c r="B77" s="146"/>
      <c r="C77" s="146"/>
      <c r="D77" s="377">
        <v>5.9200000000000003E-2</v>
      </c>
      <c r="E77" s="378"/>
      <c r="F77" s="377">
        <v>0.2177</v>
      </c>
      <c r="G77" s="378"/>
    </row>
    <row r="78" spans="1:7" ht="13.5">
      <c r="A78" s="146">
        <v>73</v>
      </c>
      <c r="B78" s="146"/>
      <c r="C78" s="146"/>
      <c r="D78" s="377">
        <v>3.9600000000000003E-2</v>
      </c>
      <c r="E78" s="378"/>
      <c r="F78" s="377">
        <v>0.20180000000000001</v>
      </c>
      <c r="G78" s="378"/>
    </row>
    <row r="79" spans="1:7" ht="13.5">
      <c r="A79" s="146">
        <v>74</v>
      </c>
      <c r="B79" s="146"/>
      <c r="C79" s="146"/>
      <c r="D79" s="377">
        <v>1.9900000000000001E-2</v>
      </c>
      <c r="E79" s="378"/>
      <c r="F79" s="377">
        <v>0.1857</v>
      </c>
      <c r="G79" s="378"/>
    </row>
    <row r="80" spans="1:7" ht="13.5">
      <c r="A80" s="146">
        <v>75</v>
      </c>
      <c r="B80" s="146"/>
      <c r="C80" s="146"/>
      <c r="D80" s="379">
        <v>0</v>
      </c>
      <c r="E80" s="380"/>
      <c r="F80" s="377">
        <v>0.1696</v>
      </c>
      <c r="G80" s="378"/>
    </row>
    <row r="81" spans="1:7" ht="13.5">
      <c r="A81" s="146">
        <v>76</v>
      </c>
      <c r="B81" s="146"/>
      <c r="C81" s="146"/>
      <c r="D81" s="377"/>
      <c r="E81" s="378"/>
      <c r="F81" s="377">
        <v>0.1532</v>
      </c>
      <c r="G81" s="378"/>
    </row>
    <row r="82" spans="1:7" ht="13.5">
      <c r="A82" s="146">
        <v>77</v>
      </c>
      <c r="B82" s="146"/>
      <c r="C82" s="146"/>
      <c r="D82" s="377"/>
      <c r="E82" s="378"/>
      <c r="F82" s="377">
        <v>0.13669999999999999</v>
      </c>
      <c r="G82" s="378"/>
    </row>
    <row r="83" spans="1:7" ht="13.5">
      <c r="A83" s="146">
        <v>78</v>
      </c>
      <c r="B83" s="146"/>
      <c r="C83" s="146"/>
      <c r="D83" s="377"/>
      <c r="E83" s="378"/>
      <c r="F83" s="377">
        <v>0.1201</v>
      </c>
      <c r="G83" s="378"/>
    </row>
    <row r="84" spans="1:7" ht="13.5">
      <c r="A84" s="146">
        <v>79</v>
      </c>
      <c r="B84" s="146"/>
      <c r="C84" s="146"/>
      <c r="D84" s="377"/>
      <c r="E84" s="378"/>
      <c r="F84" s="377">
        <v>0.10340000000000001</v>
      </c>
      <c r="G84" s="378"/>
    </row>
    <row r="85" spans="1:7" ht="13.5">
      <c r="A85" s="146">
        <v>80</v>
      </c>
      <c r="B85" s="146"/>
      <c r="C85" s="146"/>
      <c r="D85" s="377"/>
      <c r="E85" s="378"/>
      <c r="F85" s="377">
        <v>8.6499999999999994E-2</v>
      </c>
      <c r="G85" s="378"/>
    </row>
    <row r="86" spans="1:7" ht="13.5">
      <c r="A86" s="146">
        <v>81</v>
      </c>
      <c r="B86" s="146"/>
      <c r="C86" s="146"/>
      <c r="D86" s="377"/>
      <c r="E86" s="378"/>
      <c r="F86" s="377">
        <v>6.9599999999999995E-2</v>
      </c>
      <c r="G86" s="378"/>
    </row>
    <row r="87" spans="1:7" ht="13.5">
      <c r="A87" s="146">
        <v>82</v>
      </c>
      <c r="B87" s="146"/>
      <c r="C87" s="146"/>
      <c r="D87" s="377"/>
      <c r="E87" s="378"/>
      <c r="F87" s="377">
        <v>5.2299999999999999E-2</v>
      </c>
      <c r="G87" s="378"/>
    </row>
    <row r="88" spans="1:7" ht="13.5">
      <c r="A88" s="146">
        <v>83</v>
      </c>
      <c r="B88" s="146"/>
      <c r="C88" s="146"/>
      <c r="D88" s="377"/>
      <c r="E88" s="378"/>
      <c r="F88" s="379">
        <v>3.5000000000000003E-2</v>
      </c>
      <c r="G88" s="380"/>
    </row>
    <row r="89" spans="1:7" ht="13.5">
      <c r="A89" s="146">
        <v>84</v>
      </c>
      <c r="B89" s="146"/>
      <c r="C89" s="146"/>
      <c r="D89" s="377"/>
      <c r="E89" s="378"/>
      <c r="F89" s="377">
        <v>1.7600000000000001E-2</v>
      </c>
      <c r="G89" s="378"/>
    </row>
    <row r="90" spans="1:7" ht="13.5">
      <c r="A90" s="146">
        <v>85</v>
      </c>
      <c r="B90" s="146"/>
      <c r="C90" s="146"/>
      <c r="D90" s="377"/>
      <c r="E90" s="378"/>
      <c r="F90" s="379">
        <v>0</v>
      </c>
      <c r="G90" s="380"/>
    </row>
    <row r="91" spans="1:7" ht="15">
      <c r="A91" s="78"/>
      <c r="B91" s="80"/>
      <c r="C91" s="78"/>
      <c r="D91" s="381"/>
      <c r="E91" s="381"/>
      <c r="F91" s="381"/>
      <c r="G91" s="381"/>
    </row>
    <row r="92" spans="1:7" ht="27" customHeight="1">
      <c r="A92" s="382" t="s">
        <v>184</v>
      </c>
      <c r="B92" s="382"/>
      <c r="C92" s="382"/>
      <c r="D92" s="382"/>
      <c r="E92" s="382"/>
      <c r="F92" s="382"/>
      <c r="G92" s="382"/>
    </row>
    <row r="93" spans="1:7" ht="15">
      <c r="A93" s="81"/>
      <c r="B93" s="81"/>
      <c r="C93" s="81"/>
      <c r="D93" s="81"/>
      <c r="E93" s="81"/>
      <c r="F93" s="81"/>
      <c r="G93" s="81"/>
    </row>
    <row r="94" spans="1:7" ht="15">
      <c r="A94" s="79"/>
    </row>
  </sheetData>
  <mergeCells count="179">
    <mergeCell ref="A1:E1"/>
    <mergeCell ref="F5:G5"/>
    <mergeCell ref="D5:E5"/>
    <mergeCell ref="A2:G2"/>
    <mergeCell ref="A3:G3"/>
    <mergeCell ref="A4:G4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2:E82"/>
    <mergeCell ref="F82:G82"/>
    <mergeCell ref="D83:E83"/>
    <mergeCell ref="F83:G83"/>
    <mergeCell ref="F89:G89"/>
    <mergeCell ref="D84:E84"/>
    <mergeCell ref="F84:G84"/>
    <mergeCell ref="D85:E85"/>
    <mergeCell ref="F85:G85"/>
    <mergeCell ref="D86:E86"/>
    <mergeCell ref="F86:G86"/>
    <mergeCell ref="D90:E90"/>
    <mergeCell ref="F90:G90"/>
    <mergeCell ref="D91:E91"/>
    <mergeCell ref="F91:G91"/>
    <mergeCell ref="A92:G92"/>
    <mergeCell ref="D87:E87"/>
    <mergeCell ref="F87:G87"/>
    <mergeCell ref="D88:E88"/>
    <mergeCell ref="F88:G88"/>
    <mergeCell ref="D89:E8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N22" sqref="N22"/>
    </sheetView>
  </sheetViews>
  <sheetFormatPr baseColWidth="10" defaultRowHeight="13.5"/>
  <cols>
    <col min="1" max="1" width="10.7109375" style="235" customWidth="1"/>
    <col min="2" max="7" width="10.28515625" style="235" customWidth="1"/>
    <col min="8" max="9" width="11.85546875" style="235" customWidth="1"/>
    <col min="10" max="10" width="10.28515625" style="235" customWidth="1"/>
    <col min="11" max="11" width="3.42578125" style="233" customWidth="1"/>
    <col min="12" max="12" width="3.42578125" style="234" customWidth="1"/>
    <col min="13" max="256" width="11.42578125" style="235"/>
    <col min="257" max="257" width="10.7109375" style="235" customWidth="1"/>
    <col min="258" max="263" width="10.28515625" style="235" customWidth="1"/>
    <col min="264" max="265" width="11.85546875" style="235" customWidth="1"/>
    <col min="266" max="266" width="10.28515625" style="235" customWidth="1"/>
    <col min="267" max="268" width="3.42578125" style="235" customWidth="1"/>
    <col min="269" max="512" width="11.42578125" style="235"/>
    <col min="513" max="513" width="10.7109375" style="235" customWidth="1"/>
    <col min="514" max="519" width="10.28515625" style="235" customWidth="1"/>
    <col min="520" max="521" width="11.85546875" style="235" customWidth="1"/>
    <col min="522" max="522" width="10.28515625" style="235" customWidth="1"/>
    <col min="523" max="524" width="3.42578125" style="235" customWidth="1"/>
    <col min="525" max="768" width="11.42578125" style="235"/>
    <col min="769" max="769" width="10.7109375" style="235" customWidth="1"/>
    <col min="770" max="775" width="10.28515625" style="235" customWidth="1"/>
    <col min="776" max="777" width="11.85546875" style="235" customWidth="1"/>
    <col min="778" max="778" width="10.28515625" style="235" customWidth="1"/>
    <col min="779" max="780" width="3.42578125" style="235" customWidth="1"/>
    <col min="781" max="1024" width="11.42578125" style="235"/>
    <col min="1025" max="1025" width="10.7109375" style="235" customWidth="1"/>
    <col min="1026" max="1031" width="10.28515625" style="235" customWidth="1"/>
    <col min="1032" max="1033" width="11.85546875" style="235" customWidth="1"/>
    <col min="1034" max="1034" width="10.28515625" style="235" customWidth="1"/>
    <col min="1035" max="1036" width="3.42578125" style="235" customWidth="1"/>
    <col min="1037" max="1280" width="11.42578125" style="235"/>
    <col min="1281" max="1281" width="10.7109375" style="235" customWidth="1"/>
    <col min="1282" max="1287" width="10.28515625" style="235" customWidth="1"/>
    <col min="1288" max="1289" width="11.85546875" style="235" customWidth="1"/>
    <col min="1290" max="1290" width="10.28515625" style="235" customWidth="1"/>
    <col min="1291" max="1292" width="3.42578125" style="235" customWidth="1"/>
    <col min="1293" max="1536" width="11.42578125" style="235"/>
    <col min="1537" max="1537" width="10.7109375" style="235" customWidth="1"/>
    <col min="1538" max="1543" width="10.28515625" style="235" customWidth="1"/>
    <col min="1544" max="1545" width="11.85546875" style="235" customWidth="1"/>
    <col min="1546" max="1546" width="10.28515625" style="235" customWidth="1"/>
    <col min="1547" max="1548" width="3.42578125" style="235" customWidth="1"/>
    <col min="1549" max="1792" width="11.42578125" style="235"/>
    <col min="1793" max="1793" width="10.7109375" style="235" customWidth="1"/>
    <col min="1794" max="1799" width="10.28515625" style="235" customWidth="1"/>
    <col min="1800" max="1801" width="11.85546875" style="235" customWidth="1"/>
    <col min="1802" max="1802" width="10.28515625" style="235" customWidth="1"/>
    <col min="1803" max="1804" width="3.42578125" style="235" customWidth="1"/>
    <col min="1805" max="2048" width="11.42578125" style="235"/>
    <col min="2049" max="2049" width="10.7109375" style="235" customWidth="1"/>
    <col min="2050" max="2055" width="10.28515625" style="235" customWidth="1"/>
    <col min="2056" max="2057" width="11.85546875" style="235" customWidth="1"/>
    <col min="2058" max="2058" width="10.28515625" style="235" customWidth="1"/>
    <col min="2059" max="2060" width="3.42578125" style="235" customWidth="1"/>
    <col min="2061" max="2304" width="11.42578125" style="235"/>
    <col min="2305" max="2305" width="10.7109375" style="235" customWidth="1"/>
    <col min="2306" max="2311" width="10.28515625" style="235" customWidth="1"/>
    <col min="2312" max="2313" width="11.85546875" style="235" customWidth="1"/>
    <col min="2314" max="2314" width="10.28515625" style="235" customWidth="1"/>
    <col min="2315" max="2316" width="3.42578125" style="235" customWidth="1"/>
    <col min="2317" max="2560" width="11.42578125" style="235"/>
    <col min="2561" max="2561" width="10.7109375" style="235" customWidth="1"/>
    <col min="2562" max="2567" width="10.28515625" style="235" customWidth="1"/>
    <col min="2568" max="2569" width="11.85546875" style="235" customWidth="1"/>
    <col min="2570" max="2570" width="10.28515625" style="235" customWidth="1"/>
    <col min="2571" max="2572" width="3.42578125" style="235" customWidth="1"/>
    <col min="2573" max="2816" width="11.42578125" style="235"/>
    <col min="2817" max="2817" width="10.7109375" style="235" customWidth="1"/>
    <col min="2818" max="2823" width="10.28515625" style="235" customWidth="1"/>
    <col min="2824" max="2825" width="11.85546875" style="235" customWidth="1"/>
    <col min="2826" max="2826" width="10.28515625" style="235" customWidth="1"/>
    <col min="2827" max="2828" width="3.42578125" style="235" customWidth="1"/>
    <col min="2829" max="3072" width="11.42578125" style="235"/>
    <col min="3073" max="3073" width="10.7109375" style="235" customWidth="1"/>
    <col min="3074" max="3079" width="10.28515625" style="235" customWidth="1"/>
    <col min="3080" max="3081" width="11.85546875" style="235" customWidth="1"/>
    <col min="3082" max="3082" width="10.28515625" style="235" customWidth="1"/>
    <col min="3083" max="3084" width="3.42578125" style="235" customWidth="1"/>
    <col min="3085" max="3328" width="11.42578125" style="235"/>
    <col min="3329" max="3329" width="10.7109375" style="235" customWidth="1"/>
    <col min="3330" max="3335" width="10.28515625" style="235" customWidth="1"/>
    <col min="3336" max="3337" width="11.85546875" style="235" customWidth="1"/>
    <col min="3338" max="3338" width="10.28515625" style="235" customWidth="1"/>
    <col min="3339" max="3340" width="3.42578125" style="235" customWidth="1"/>
    <col min="3341" max="3584" width="11.42578125" style="235"/>
    <col min="3585" max="3585" width="10.7109375" style="235" customWidth="1"/>
    <col min="3586" max="3591" width="10.28515625" style="235" customWidth="1"/>
    <col min="3592" max="3593" width="11.85546875" style="235" customWidth="1"/>
    <col min="3594" max="3594" width="10.28515625" style="235" customWidth="1"/>
    <col min="3595" max="3596" width="3.42578125" style="235" customWidth="1"/>
    <col min="3597" max="3840" width="11.42578125" style="235"/>
    <col min="3841" max="3841" width="10.7109375" style="235" customWidth="1"/>
    <col min="3842" max="3847" width="10.28515625" style="235" customWidth="1"/>
    <col min="3848" max="3849" width="11.85546875" style="235" customWidth="1"/>
    <col min="3850" max="3850" width="10.28515625" style="235" customWidth="1"/>
    <col min="3851" max="3852" width="3.42578125" style="235" customWidth="1"/>
    <col min="3853" max="4096" width="11.42578125" style="235"/>
    <col min="4097" max="4097" width="10.7109375" style="235" customWidth="1"/>
    <col min="4098" max="4103" width="10.28515625" style="235" customWidth="1"/>
    <col min="4104" max="4105" width="11.85546875" style="235" customWidth="1"/>
    <col min="4106" max="4106" width="10.28515625" style="235" customWidth="1"/>
    <col min="4107" max="4108" width="3.42578125" style="235" customWidth="1"/>
    <col min="4109" max="4352" width="11.42578125" style="235"/>
    <col min="4353" max="4353" width="10.7109375" style="235" customWidth="1"/>
    <col min="4354" max="4359" width="10.28515625" style="235" customWidth="1"/>
    <col min="4360" max="4361" width="11.85546875" style="235" customWidth="1"/>
    <col min="4362" max="4362" width="10.28515625" style="235" customWidth="1"/>
    <col min="4363" max="4364" width="3.42578125" style="235" customWidth="1"/>
    <col min="4365" max="4608" width="11.42578125" style="235"/>
    <col min="4609" max="4609" width="10.7109375" style="235" customWidth="1"/>
    <col min="4610" max="4615" width="10.28515625" style="235" customWidth="1"/>
    <col min="4616" max="4617" width="11.85546875" style="235" customWidth="1"/>
    <col min="4618" max="4618" width="10.28515625" style="235" customWidth="1"/>
    <col min="4619" max="4620" width="3.42578125" style="235" customWidth="1"/>
    <col min="4621" max="4864" width="11.42578125" style="235"/>
    <col min="4865" max="4865" width="10.7109375" style="235" customWidth="1"/>
    <col min="4866" max="4871" width="10.28515625" style="235" customWidth="1"/>
    <col min="4872" max="4873" width="11.85546875" style="235" customWidth="1"/>
    <col min="4874" max="4874" width="10.28515625" style="235" customWidth="1"/>
    <col min="4875" max="4876" width="3.42578125" style="235" customWidth="1"/>
    <col min="4877" max="5120" width="11.42578125" style="235"/>
    <col min="5121" max="5121" width="10.7109375" style="235" customWidth="1"/>
    <col min="5122" max="5127" width="10.28515625" style="235" customWidth="1"/>
    <col min="5128" max="5129" width="11.85546875" style="235" customWidth="1"/>
    <col min="5130" max="5130" width="10.28515625" style="235" customWidth="1"/>
    <col min="5131" max="5132" width="3.42578125" style="235" customWidth="1"/>
    <col min="5133" max="5376" width="11.42578125" style="235"/>
    <col min="5377" max="5377" width="10.7109375" style="235" customWidth="1"/>
    <col min="5378" max="5383" width="10.28515625" style="235" customWidth="1"/>
    <col min="5384" max="5385" width="11.85546875" style="235" customWidth="1"/>
    <col min="5386" max="5386" width="10.28515625" style="235" customWidth="1"/>
    <col min="5387" max="5388" width="3.42578125" style="235" customWidth="1"/>
    <col min="5389" max="5632" width="11.42578125" style="235"/>
    <col min="5633" max="5633" width="10.7109375" style="235" customWidth="1"/>
    <col min="5634" max="5639" width="10.28515625" style="235" customWidth="1"/>
    <col min="5640" max="5641" width="11.85546875" style="235" customWidth="1"/>
    <col min="5642" max="5642" width="10.28515625" style="235" customWidth="1"/>
    <col min="5643" max="5644" width="3.42578125" style="235" customWidth="1"/>
    <col min="5645" max="5888" width="11.42578125" style="235"/>
    <col min="5889" max="5889" width="10.7109375" style="235" customWidth="1"/>
    <col min="5890" max="5895" width="10.28515625" style="235" customWidth="1"/>
    <col min="5896" max="5897" width="11.85546875" style="235" customWidth="1"/>
    <col min="5898" max="5898" width="10.28515625" style="235" customWidth="1"/>
    <col min="5899" max="5900" width="3.42578125" style="235" customWidth="1"/>
    <col min="5901" max="6144" width="11.42578125" style="235"/>
    <col min="6145" max="6145" width="10.7109375" style="235" customWidth="1"/>
    <col min="6146" max="6151" width="10.28515625" style="235" customWidth="1"/>
    <col min="6152" max="6153" width="11.85546875" style="235" customWidth="1"/>
    <col min="6154" max="6154" width="10.28515625" style="235" customWidth="1"/>
    <col min="6155" max="6156" width="3.42578125" style="235" customWidth="1"/>
    <col min="6157" max="6400" width="11.42578125" style="235"/>
    <col min="6401" max="6401" width="10.7109375" style="235" customWidth="1"/>
    <col min="6402" max="6407" width="10.28515625" style="235" customWidth="1"/>
    <col min="6408" max="6409" width="11.85546875" style="235" customWidth="1"/>
    <col min="6410" max="6410" width="10.28515625" style="235" customWidth="1"/>
    <col min="6411" max="6412" width="3.42578125" style="235" customWidth="1"/>
    <col min="6413" max="6656" width="11.42578125" style="235"/>
    <col min="6657" max="6657" width="10.7109375" style="235" customWidth="1"/>
    <col min="6658" max="6663" width="10.28515625" style="235" customWidth="1"/>
    <col min="6664" max="6665" width="11.85546875" style="235" customWidth="1"/>
    <col min="6666" max="6666" width="10.28515625" style="235" customWidth="1"/>
    <col min="6667" max="6668" width="3.42578125" style="235" customWidth="1"/>
    <col min="6669" max="6912" width="11.42578125" style="235"/>
    <col min="6913" max="6913" width="10.7109375" style="235" customWidth="1"/>
    <col min="6914" max="6919" width="10.28515625" style="235" customWidth="1"/>
    <col min="6920" max="6921" width="11.85546875" style="235" customWidth="1"/>
    <col min="6922" max="6922" width="10.28515625" style="235" customWidth="1"/>
    <col min="6923" max="6924" width="3.42578125" style="235" customWidth="1"/>
    <col min="6925" max="7168" width="11.42578125" style="235"/>
    <col min="7169" max="7169" width="10.7109375" style="235" customWidth="1"/>
    <col min="7170" max="7175" width="10.28515625" style="235" customWidth="1"/>
    <col min="7176" max="7177" width="11.85546875" style="235" customWidth="1"/>
    <col min="7178" max="7178" width="10.28515625" style="235" customWidth="1"/>
    <col min="7179" max="7180" width="3.42578125" style="235" customWidth="1"/>
    <col min="7181" max="7424" width="11.42578125" style="235"/>
    <col min="7425" max="7425" width="10.7109375" style="235" customWidth="1"/>
    <col min="7426" max="7431" width="10.28515625" style="235" customWidth="1"/>
    <col min="7432" max="7433" width="11.85546875" style="235" customWidth="1"/>
    <col min="7434" max="7434" width="10.28515625" style="235" customWidth="1"/>
    <col min="7435" max="7436" width="3.42578125" style="235" customWidth="1"/>
    <col min="7437" max="7680" width="11.42578125" style="235"/>
    <col min="7681" max="7681" width="10.7109375" style="235" customWidth="1"/>
    <col min="7682" max="7687" width="10.28515625" style="235" customWidth="1"/>
    <col min="7688" max="7689" width="11.85546875" style="235" customWidth="1"/>
    <col min="7690" max="7690" width="10.28515625" style="235" customWidth="1"/>
    <col min="7691" max="7692" width="3.42578125" style="235" customWidth="1"/>
    <col min="7693" max="7936" width="11.42578125" style="235"/>
    <col min="7937" max="7937" width="10.7109375" style="235" customWidth="1"/>
    <col min="7938" max="7943" width="10.28515625" style="235" customWidth="1"/>
    <col min="7944" max="7945" width="11.85546875" style="235" customWidth="1"/>
    <col min="7946" max="7946" width="10.28515625" style="235" customWidth="1"/>
    <col min="7947" max="7948" width="3.42578125" style="235" customWidth="1"/>
    <col min="7949" max="8192" width="11.42578125" style="235"/>
    <col min="8193" max="8193" width="10.7109375" style="235" customWidth="1"/>
    <col min="8194" max="8199" width="10.28515625" style="235" customWidth="1"/>
    <col min="8200" max="8201" width="11.85546875" style="235" customWidth="1"/>
    <col min="8202" max="8202" width="10.28515625" style="235" customWidth="1"/>
    <col min="8203" max="8204" width="3.42578125" style="235" customWidth="1"/>
    <col min="8205" max="8448" width="11.42578125" style="235"/>
    <col min="8449" max="8449" width="10.7109375" style="235" customWidth="1"/>
    <col min="8450" max="8455" width="10.28515625" style="235" customWidth="1"/>
    <col min="8456" max="8457" width="11.85546875" style="235" customWidth="1"/>
    <col min="8458" max="8458" width="10.28515625" style="235" customWidth="1"/>
    <col min="8459" max="8460" width="3.42578125" style="235" customWidth="1"/>
    <col min="8461" max="8704" width="11.42578125" style="235"/>
    <col min="8705" max="8705" width="10.7109375" style="235" customWidth="1"/>
    <col min="8706" max="8711" width="10.28515625" style="235" customWidth="1"/>
    <col min="8712" max="8713" width="11.85546875" style="235" customWidth="1"/>
    <col min="8714" max="8714" width="10.28515625" style="235" customWidth="1"/>
    <col min="8715" max="8716" width="3.42578125" style="235" customWidth="1"/>
    <col min="8717" max="8960" width="11.42578125" style="235"/>
    <col min="8961" max="8961" width="10.7109375" style="235" customWidth="1"/>
    <col min="8962" max="8967" width="10.28515625" style="235" customWidth="1"/>
    <col min="8968" max="8969" width="11.85546875" style="235" customWidth="1"/>
    <col min="8970" max="8970" width="10.28515625" style="235" customWidth="1"/>
    <col min="8971" max="8972" width="3.42578125" style="235" customWidth="1"/>
    <col min="8973" max="9216" width="11.42578125" style="235"/>
    <col min="9217" max="9217" width="10.7109375" style="235" customWidth="1"/>
    <col min="9218" max="9223" width="10.28515625" style="235" customWidth="1"/>
    <col min="9224" max="9225" width="11.85546875" style="235" customWidth="1"/>
    <col min="9226" max="9226" width="10.28515625" style="235" customWidth="1"/>
    <col min="9227" max="9228" width="3.42578125" style="235" customWidth="1"/>
    <col min="9229" max="9472" width="11.42578125" style="235"/>
    <col min="9473" max="9473" width="10.7109375" style="235" customWidth="1"/>
    <col min="9474" max="9479" width="10.28515625" style="235" customWidth="1"/>
    <col min="9480" max="9481" width="11.85546875" style="235" customWidth="1"/>
    <col min="9482" max="9482" width="10.28515625" style="235" customWidth="1"/>
    <col min="9483" max="9484" width="3.42578125" style="235" customWidth="1"/>
    <col min="9485" max="9728" width="11.42578125" style="235"/>
    <col min="9729" max="9729" width="10.7109375" style="235" customWidth="1"/>
    <col min="9730" max="9735" width="10.28515625" style="235" customWidth="1"/>
    <col min="9736" max="9737" width="11.85546875" style="235" customWidth="1"/>
    <col min="9738" max="9738" width="10.28515625" style="235" customWidth="1"/>
    <col min="9739" max="9740" width="3.42578125" style="235" customWidth="1"/>
    <col min="9741" max="9984" width="11.42578125" style="235"/>
    <col min="9985" max="9985" width="10.7109375" style="235" customWidth="1"/>
    <col min="9986" max="9991" width="10.28515625" style="235" customWidth="1"/>
    <col min="9992" max="9993" width="11.85546875" style="235" customWidth="1"/>
    <col min="9994" max="9994" width="10.28515625" style="235" customWidth="1"/>
    <col min="9995" max="9996" width="3.42578125" style="235" customWidth="1"/>
    <col min="9997" max="10240" width="11.42578125" style="235"/>
    <col min="10241" max="10241" width="10.7109375" style="235" customWidth="1"/>
    <col min="10242" max="10247" width="10.28515625" style="235" customWidth="1"/>
    <col min="10248" max="10249" width="11.85546875" style="235" customWidth="1"/>
    <col min="10250" max="10250" width="10.28515625" style="235" customWidth="1"/>
    <col min="10251" max="10252" width="3.42578125" style="235" customWidth="1"/>
    <col min="10253" max="10496" width="11.42578125" style="235"/>
    <col min="10497" max="10497" width="10.7109375" style="235" customWidth="1"/>
    <col min="10498" max="10503" width="10.28515625" style="235" customWidth="1"/>
    <col min="10504" max="10505" width="11.85546875" style="235" customWidth="1"/>
    <col min="10506" max="10506" width="10.28515625" style="235" customWidth="1"/>
    <col min="10507" max="10508" width="3.42578125" style="235" customWidth="1"/>
    <col min="10509" max="10752" width="11.42578125" style="235"/>
    <col min="10753" max="10753" width="10.7109375" style="235" customWidth="1"/>
    <col min="10754" max="10759" width="10.28515625" style="235" customWidth="1"/>
    <col min="10760" max="10761" width="11.85546875" style="235" customWidth="1"/>
    <col min="10762" max="10762" width="10.28515625" style="235" customWidth="1"/>
    <col min="10763" max="10764" width="3.42578125" style="235" customWidth="1"/>
    <col min="10765" max="11008" width="11.42578125" style="235"/>
    <col min="11009" max="11009" width="10.7109375" style="235" customWidth="1"/>
    <col min="11010" max="11015" width="10.28515625" style="235" customWidth="1"/>
    <col min="11016" max="11017" width="11.85546875" style="235" customWidth="1"/>
    <col min="11018" max="11018" width="10.28515625" style="235" customWidth="1"/>
    <col min="11019" max="11020" width="3.42578125" style="235" customWidth="1"/>
    <col min="11021" max="11264" width="11.42578125" style="235"/>
    <col min="11265" max="11265" width="10.7109375" style="235" customWidth="1"/>
    <col min="11266" max="11271" width="10.28515625" style="235" customWidth="1"/>
    <col min="11272" max="11273" width="11.85546875" style="235" customWidth="1"/>
    <col min="11274" max="11274" width="10.28515625" style="235" customWidth="1"/>
    <col min="11275" max="11276" width="3.42578125" style="235" customWidth="1"/>
    <col min="11277" max="11520" width="11.42578125" style="235"/>
    <col min="11521" max="11521" width="10.7109375" style="235" customWidth="1"/>
    <col min="11522" max="11527" width="10.28515625" style="235" customWidth="1"/>
    <col min="11528" max="11529" width="11.85546875" style="235" customWidth="1"/>
    <col min="11530" max="11530" width="10.28515625" style="235" customWidth="1"/>
    <col min="11531" max="11532" width="3.42578125" style="235" customWidth="1"/>
    <col min="11533" max="11776" width="11.42578125" style="235"/>
    <col min="11777" max="11777" width="10.7109375" style="235" customWidth="1"/>
    <col min="11778" max="11783" width="10.28515625" style="235" customWidth="1"/>
    <col min="11784" max="11785" width="11.85546875" style="235" customWidth="1"/>
    <col min="11786" max="11786" width="10.28515625" style="235" customWidth="1"/>
    <col min="11787" max="11788" width="3.42578125" style="235" customWidth="1"/>
    <col min="11789" max="12032" width="11.42578125" style="235"/>
    <col min="12033" max="12033" width="10.7109375" style="235" customWidth="1"/>
    <col min="12034" max="12039" width="10.28515625" style="235" customWidth="1"/>
    <col min="12040" max="12041" width="11.85546875" style="235" customWidth="1"/>
    <col min="12042" max="12042" width="10.28515625" style="235" customWidth="1"/>
    <col min="12043" max="12044" width="3.42578125" style="235" customWidth="1"/>
    <col min="12045" max="12288" width="11.42578125" style="235"/>
    <col min="12289" max="12289" width="10.7109375" style="235" customWidth="1"/>
    <col min="12290" max="12295" width="10.28515625" style="235" customWidth="1"/>
    <col min="12296" max="12297" width="11.85546875" style="235" customWidth="1"/>
    <col min="12298" max="12298" width="10.28515625" style="235" customWidth="1"/>
    <col min="12299" max="12300" width="3.42578125" style="235" customWidth="1"/>
    <col min="12301" max="12544" width="11.42578125" style="235"/>
    <col min="12545" max="12545" width="10.7109375" style="235" customWidth="1"/>
    <col min="12546" max="12551" width="10.28515625" style="235" customWidth="1"/>
    <col min="12552" max="12553" width="11.85546875" style="235" customWidth="1"/>
    <col min="12554" max="12554" width="10.28515625" style="235" customWidth="1"/>
    <col min="12555" max="12556" width="3.42578125" style="235" customWidth="1"/>
    <col min="12557" max="12800" width="11.42578125" style="235"/>
    <col min="12801" max="12801" width="10.7109375" style="235" customWidth="1"/>
    <col min="12802" max="12807" width="10.28515625" style="235" customWidth="1"/>
    <col min="12808" max="12809" width="11.85546875" style="235" customWidth="1"/>
    <col min="12810" max="12810" width="10.28515625" style="235" customWidth="1"/>
    <col min="12811" max="12812" width="3.42578125" style="235" customWidth="1"/>
    <col min="12813" max="13056" width="11.42578125" style="235"/>
    <col min="13057" max="13057" width="10.7109375" style="235" customWidth="1"/>
    <col min="13058" max="13063" width="10.28515625" style="235" customWidth="1"/>
    <col min="13064" max="13065" width="11.85546875" style="235" customWidth="1"/>
    <col min="13066" max="13066" width="10.28515625" style="235" customWidth="1"/>
    <col min="13067" max="13068" width="3.42578125" style="235" customWidth="1"/>
    <col min="13069" max="13312" width="11.42578125" style="235"/>
    <col min="13313" max="13313" width="10.7109375" style="235" customWidth="1"/>
    <col min="13314" max="13319" width="10.28515625" style="235" customWidth="1"/>
    <col min="13320" max="13321" width="11.85546875" style="235" customWidth="1"/>
    <col min="13322" max="13322" width="10.28515625" style="235" customWidth="1"/>
    <col min="13323" max="13324" width="3.42578125" style="235" customWidth="1"/>
    <col min="13325" max="13568" width="11.42578125" style="235"/>
    <col min="13569" max="13569" width="10.7109375" style="235" customWidth="1"/>
    <col min="13570" max="13575" width="10.28515625" style="235" customWidth="1"/>
    <col min="13576" max="13577" width="11.85546875" style="235" customWidth="1"/>
    <col min="13578" max="13578" width="10.28515625" style="235" customWidth="1"/>
    <col min="13579" max="13580" width="3.42578125" style="235" customWidth="1"/>
    <col min="13581" max="13824" width="11.42578125" style="235"/>
    <col min="13825" max="13825" width="10.7109375" style="235" customWidth="1"/>
    <col min="13826" max="13831" width="10.28515625" style="235" customWidth="1"/>
    <col min="13832" max="13833" width="11.85546875" style="235" customWidth="1"/>
    <col min="13834" max="13834" width="10.28515625" style="235" customWidth="1"/>
    <col min="13835" max="13836" width="3.42578125" style="235" customWidth="1"/>
    <col min="13837" max="14080" width="11.42578125" style="235"/>
    <col min="14081" max="14081" width="10.7109375" style="235" customWidth="1"/>
    <col min="14082" max="14087" width="10.28515625" style="235" customWidth="1"/>
    <col min="14088" max="14089" width="11.85546875" style="235" customWidth="1"/>
    <col min="14090" max="14090" width="10.28515625" style="235" customWidth="1"/>
    <col min="14091" max="14092" width="3.42578125" style="235" customWidth="1"/>
    <col min="14093" max="14336" width="11.42578125" style="235"/>
    <col min="14337" max="14337" width="10.7109375" style="235" customWidth="1"/>
    <col min="14338" max="14343" width="10.28515625" style="235" customWidth="1"/>
    <col min="14344" max="14345" width="11.85546875" style="235" customWidth="1"/>
    <col min="14346" max="14346" width="10.28515625" style="235" customWidth="1"/>
    <col min="14347" max="14348" width="3.42578125" style="235" customWidth="1"/>
    <col min="14349" max="14592" width="11.42578125" style="235"/>
    <col min="14593" max="14593" width="10.7109375" style="235" customWidth="1"/>
    <col min="14594" max="14599" width="10.28515625" style="235" customWidth="1"/>
    <col min="14600" max="14601" width="11.85546875" style="235" customWidth="1"/>
    <col min="14602" max="14602" width="10.28515625" style="235" customWidth="1"/>
    <col min="14603" max="14604" width="3.42578125" style="235" customWidth="1"/>
    <col min="14605" max="14848" width="11.42578125" style="235"/>
    <col min="14849" max="14849" width="10.7109375" style="235" customWidth="1"/>
    <col min="14850" max="14855" width="10.28515625" style="235" customWidth="1"/>
    <col min="14856" max="14857" width="11.85546875" style="235" customWidth="1"/>
    <col min="14858" max="14858" width="10.28515625" style="235" customWidth="1"/>
    <col min="14859" max="14860" width="3.42578125" style="235" customWidth="1"/>
    <col min="14861" max="15104" width="11.42578125" style="235"/>
    <col min="15105" max="15105" width="10.7109375" style="235" customWidth="1"/>
    <col min="15106" max="15111" width="10.28515625" style="235" customWidth="1"/>
    <col min="15112" max="15113" width="11.85546875" style="235" customWidth="1"/>
    <col min="15114" max="15114" width="10.28515625" style="235" customWidth="1"/>
    <col min="15115" max="15116" width="3.42578125" style="235" customWidth="1"/>
    <col min="15117" max="15360" width="11.42578125" style="235"/>
    <col min="15361" max="15361" width="10.7109375" style="235" customWidth="1"/>
    <col min="15362" max="15367" width="10.28515625" style="235" customWidth="1"/>
    <col min="15368" max="15369" width="11.85546875" style="235" customWidth="1"/>
    <col min="15370" max="15370" width="10.28515625" style="235" customWidth="1"/>
    <col min="15371" max="15372" width="3.42578125" style="235" customWidth="1"/>
    <col min="15373" max="15616" width="11.42578125" style="235"/>
    <col min="15617" max="15617" width="10.7109375" style="235" customWidth="1"/>
    <col min="15618" max="15623" width="10.28515625" style="235" customWidth="1"/>
    <col min="15624" max="15625" width="11.85546875" style="235" customWidth="1"/>
    <col min="15626" max="15626" width="10.28515625" style="235" customWidth="1"/>
    <col min="15627" max="15628" width="3.42578125" style="235" customWidth="1"/>
    <col min="15629" max="15872" width="11.42578125" style="235"/>
    <col min="15873" max="15873" width="10.7109375" style="235" customWidth="1"/>
    <col min="15874" max="15879" width="10.28515625" style="235" customWidth="1"/>
    <col min="15880" max="15881" width="11.85546875" style="235" customWidth="1"/>
    <col min="15882" max="15882" width="10.28515625" style="235" customWidth="1"/>
    <col min="15883" max="15884" width="3.42578125" style="235" customWidth="1"/>
    <col min="15885" max="16128" width="11.42578125" style="235"/>
    <col min="16129" max="16129" width="10.7109375" style="235" customWidth="1"/>
    <col min="16130" max="16135" width="10.28515625" style="235" customWidth="1"/>
    <col min="16136" max="16137" width="11.85546875" style="235" customWidth="1"/>
    <col min="16138" max="16138" width="10.28515625" style="235" customWidth="1"/>
    <col min="16139" max="16140" width="3.42578125" style="235" customWidth="1"/>
    <col min="16141" max="16384" width="11.42578125" style="235"/>
  </cols>
  <sheetData>
    <row r="1" spans="1:12">
      <c r="A1" s="230" t="s">
        <v>394</v>
      </c>
      <c r="B1" s="231">
        <v>65</v>
      </c>
      <c r="C1" s="232"/>
      <c r="D1" s="232"/>
      <c r="E1" s="232"/>
      <c r="F1" s="232"/>
      <c r="G1" s="232"/>
      <c r="H1" s="232"/>
      <c r="I1" s="232"/>
      <c r="J1" s="232"/>
    </row>
    <row r="2" spans="1:12">
      <c r="A2" s="236"/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1:12">
      <c r="A3" s="383" t="s">
        <v>395</v>
      </c>
      <c r="B3" s="384"/>
      <c r="C3" s="384"/>
      <c r="D3" s="384"/>
      <c r="E3" s="384"/>
      <c r="F3" s="384"/>
      <c r="G3" s="384"/>
      <c r="H3" s="384"/>
      <c r="I3" s="384"/>
      <c r="J3" s="385"/>
      <c r="K3" s="240"/>
      <c r="L3" s="241"/>
    </row>
    <row r="4" spans="1:12" ht="38.25">
      <c r="A4" s="242" t="s">
        <v>396</v>
      </c>
      <c r="B4" s="242" t="s">
        <v>397</v>
      </c>
      <c r="C4" s="243" t="s">
        <v>398</v>
      </c>
      <c r="D4" s="243" t="s">
        <v>399</v>
      </c>
      <c r="E4" s="243" t="s">
        <v>400</v>
      </c>
      <c r="F4" s="243" t="s">
        <v>401</v>
      </c>
      <c r="G4" s="243" t="s">
        <v>402</v>
      </c>
      <c r="H4" s="243" t="s">
        <v>403</v>
      </c>
      <c r="I4" s="243" t="s">
        <v>404</v>
      </c>
      <c r="J4" s="244" t="s">
        <v>405</v>
      </c>
      <c r="K4" s="240"/>
      <c r="L4" s="241"/>
    </row>
    <row r="5" spans="1:12">
      <c r="A5" s="245"/>
      <c r="B5" s="246">
        <v>1</v>
      </c>
      <c r="C5" s="246">
        <f>1-0.0032</f>
        <v>0.99680000000000002</v>
      </c>
      <c r="D5" s="246">
        <f>1-0.0252</f>
        <v>0.9748</v>
      </c>
      <c r="E5" s="246">
        <f>1-0.0809</f>
        <v>0.91910000000000003</v>
      </c>
      <c r="F5" s="246">
        <f>1-0.1801</f>
        <v>0.81989999999999996</v>
      </c>
      <c r="G5" s="246">
        <f>1-0.332</f>
        <v>0.66799999999999993</v>
      </c>
      <c r="H5" s="246">
        <f>1-0.526</f>
        <v>0.47399999999999998</v>
      </c>
      <c r="I5" s="246">
        <f>1-0.752</f>
        <v>0.248</v>
      </c>
      <c r="J5" s="246">
        <v>0.1</v>
      </c>
    </row>
    <row r="6" spans="1:12">
      <c r="A6" s="247">
        <v>0</v>
      </c>
      <c r="B6" s="248">
        <v>1</v>
      </c>
      <c r="C6" s="248">
        <v>0.99</v>
      </c>
      <c r="D6" s="248">
        <v>0.97499999999999998</v>
      </c>
      <c r="E6" s="248">
        <v>0.92</v>
      </c>
      <c r="F6" s="248">
        <v>0.82</v>
      </c>
      <c r="G6" s="248">
        <v>0.66</v>
      </c>
      <c r="H6" s="248">
        <v>0.47</v>
      </c>
      <c r="I6" s="248">
        <v>0.25</v>
      </c>
      <c r="J6" s="248">
        <v>0.13500000000000001</v>
      </c>
      <c r="K6" s="240"/>
      <c r="L6" s="241"/>
    </row>
    <row r="7" spans="1:12">
      <c r="A7" s="247">
        <v>1</v>
      </c>
      <c r="B7" s="249">
        <f>(1-(A7/L7)^1.4)*1</f>
        <v>0.99710318139767862</v>
      </c>
      <c r="C7" s="249">
        <f>(1-(A7/L7)^1.4)*0.99</f>
        <v>0.98713214958370177</v>
      </c>
      <c r="D7" s="249">
        <f>(1-(K7/L7)^1.4)*0.975</f>
        <v>0.97217560186273666</v>
      </c>
      <c r="E7" s="249">
        <f>(1-((K7/L7)^1.4))*0.92</f>
        <v>0.91733492688586438</v>
      </c>
      <c r="F7" s="249">
        <f>(1-((K7/L7)^1.4))*0.82</f>
        <v>0.81762460874609644</v>
      </c>
      <c r="G7" s="249">
        <v>0.65810000000000002</v>
      </c>
      <c r="H7" s="249">
        <f>(1-((K7/L7)^1.4))*0.47</f>
        <v>0.46863849525690893</v>
      </c>
      <c r="I7" s="249">
        <f>(1-(K7/L7)^1.4)*0.25</f>
        <v>0.24927579534941965</v>
      </c>
      <c r="J7" s="249">
        <f>(1-((A7/L7)^1.4))*0.135</f>
        <v>0.13460892948868663</v>
      </c>
      <c r="K7" s="250">
        <v>1</v>
      </c>
      <c r="L7" s="251">
        <v>65</v>
      </c>
    </row>
    <row r="8" spans="1:12">
      <c r="A8" s="247">
        <v>2</v>
      </c>
      <c r="B8" s="249">
        <f>(1-(A8/L8)^1.4)*1</f>
        <v>0.99235524987632573</v>
      </c>
      <c r="C8" s="249">
        <f>(1-(A8/L8)^1.4)*0.99</f>
        <v>0.98243169737756242</v>
      </c>
      <c r="D8" s="249">
        <f>(1-(K8/L8)^1.4)*0.975</f>
        <v>0.96754636862941756</v>
      </c>
      <c r="E8" s="249">
        <f t="shared" ref="E8:E55" si="0">(1-((K8/L8)^1.4))*0.92</f>
        <v>0.91296682988621969</v>
      </c>
      <c r="F8" s="249">
        <f t="shared" ref="F8:F56" si="1">(1-((K8/L8)^1.4))*0.82</f>
        <v>0.81373130489858703</v>
      </c>
      <c r="G8" s="249">
        <v>0.65739999999999998</v>
      </c>
      <c r="H8" s="249">
        <f t="shared" ref="H8:H56" si="2">(1-((K8/L8)^1.4))*0.47</f>
        <v>0.46640696744187304</v>
      </c>
      <c r="I8" s="249">
        <f>(1-(K8/L8)^1.4)*0.25</f>
        <v>0.24808881246908143</v>
      </c>
      <c r="J8" s="249">
        <f>(1-((A8/L8)^1.4))*0.135</f>
        <v>0.13396795873330397</v>
      </c>
      <c r="K8" s="252">
        <v>2</v>
      </c>
      <c r="L8" s="253">
        <v>65</v>
      </c>
    </row>
    <row r="9" spans="1:12">
      <c r="A9" s="247">
        <v>3</v>
      </c>
      <c r="B9" s="249">
        <f>(1-(A9/L9)^1.4)*1</f>
        <v>0.98651375462065571</v>
      </c>
      <c r="C9" s="249">
        <f>(1-(A9/L9)^1.4)*0.99</f>
        <v>0.97664861707444917</v>
      </c>
      <c r="D9" s="249">
        <f t="shared" ref="D9:D56" si="3">(1-(K9/L9)^1.4)*0.975</f>
        <v>0.96185091075513929</v>
      </c>
      <c r="E9" s="249">
        <f t="shared" si="0"/>
        <v>0.90759265425100333</v>
      </c>
      <c r="F9" s="249">
        <f t="shared" si="1"/>
        <v>0.80894127878893762</v>
      </c>
      <c r="G9" s="249">
        <v>0.65190000000000003</v>
      </c>
      <c r="H9" s="249">
        <f t="shared" si="2"/>
        <v>0.46366146467170816</v>
      </c>
      <c r="I9" s="249">
        <f>(1-(K9/L9)^1.4)*0.25</f>
        <v>0.24662843865516393</v>
      </c>
      <c r="J9" s="249">
        <f t="shared" ref="J9:J56" si="4">(1-((A9/L9)^1.4))*0.135</f>
        <v>0.13317935687378854</v>
      </c>
      <c r="K9" s="252">
        <v>3</v>
      </c>
      <c r="L9" s="253">
        <v>65</v>
      </c>
    </row>
    <row r="10" spans="1:12">
      <c r="A10" s="247">
        <v>4</v>
      </c>
      <c r="B10" s="249">
        <f>(1-(A10/L10)^1.4)*1</f>
        <v>0.97982538347185943</v>
      </c>
      <c r="C10" s="249">
        <f t="shared" ref="C10:C47" si="5">(1-(A10/L10)^1.4)*0.99</f>
        <v>0.97002712963714088</v>
      </c>
      <c r="D10" s="249">
        <f t="shared" si="3"/>
        <v>0.95532974888506295</v>
      </c>
      <c r="E10" s="249">
        <f t="shared" si="0"/>
        <v>0.90143935279411069</v>
      </c>
      <c r="F10" s="249">
        <f t="shared" si="1"/>
        <v>0.80345681444692474</v>
      </c>
      <c r="G10" s="249">
        <v>0.6462</v>
      </c>
      <c r="H10" s="249">
        <f t="shared" si="2"/>
        <v>0.4605179302317739</v>
      </c>
      <c r="I10" s="249">
        <f t="shared" ref="I10:I32" si="6">(1-(K10/L10)^1.4)*0.25</f>
        <v>0.24495634586796486</v>
      </c>
      <c r="J10" s="249">
        <f t="shared" si="4"/>
        <v>0.13227642676870102</v>
      </c>
      <c r="K10" s="252">
        <v>4</v>
      </c>
      <c r="L10" s="253">
        <v>65</v>
      </c>
    </row>
    <row r="11" spans="1:12">
      <c r="A11" s="247">
        <v>5</v>
      </c>
      <c r="B11" s="249">
        <f>(1-(A11/L11)^1.4)*1</f>
        <v>0.97242729928972738</v>
      </c>
      <c r="C11" s="249">
        <f t="shared" si="5"/>
        <v>0.96270302629683013</v>
      </c>
      <c r="D11" s="249">
        <f t="shared" si="3"/>
        <v>0.94811661680748416</v>
      </c>
      <c r="E11" s="249">
        <f t="shared" si="0"/>
        <v>0.89463311534654921</v>
      </c>
      <c r="F11" s="249">
        <f t="shared" si="1"/>
        <v>0.79739038541757645</v>
      </c>
      <c r="G11" s="249">
        <v>0.64029999999999998</v>
      </c>
      <c r="H11" s="249">
        <f t="shared" si="2"/>
        <v>0.45704083066617185</v>
      </c>
      <c r="I11" s="249">
        <f t="shared" si="6"/>
        <v>0.24310682482243184</v>
      </c>
      <c r="J11" s="249">
        <f t="shared" si="4"/>
        <v>0.13127768540411319</v>
      </c>
      <c r="K11" s="252">
        <v>5</v>
      </c>
      <c r="L11" s="253">
        <v>65</v>
      </c>
    </row>
    <row r="12" spans="1:12">
      <c r="A12" s="247">
        <v>6</v>
      </c>
      <c r="B12" s="249">
        <f t="shared" ref="B12:B19" si="7">(1-(A12/L12)^1.4)*1</f>
        <v>0.96440958507066155</v>
      </c>
      <c r="C12" s="249">
        <f t="shared" si="5"/>
        <v>0.95476548921995497</v>
      </c>
      <c r="D12" s="249">
        <f t="shared" si="3"/>
        <v>0.94029934544389504</v>
      </c>
      <c r="E12" s="249">
        <f t="shared" si="0"/>
        <v>0.88725681826500868</v>
      </c>
      <c r="F12" s="249">
        <f t="shared" si="1"/>
        <v>0.79081585975794244</v>
      </c>
      <c r="G12" s="249">
        <v>0.63429999999999997</v>
      </c>
      <c r="H12" s="249">
        <f t="shared" si="2"/>
        <v>0.45327250498321092</v>
      </c>
      <c r="I12" s="249">
        <f t="shared" si="6"/>
        <v>0.24110239626766539</v>
      </c>
      <c r="J12" s="249">
        <f t="shared" si="4"/>
        <v>0.13019529398453933</v>
      </c>
      <c r="K12" s="252">
        <v>6</v>
      </c>
      <c r="L12" s="253">
        <v>65</v>
      </c>
    </row>
    <row r="13" spans="1:12">
      <c r="A13" s="247">
        <v>7</v>
      </c>
      <c r="B13" s="249">
        <f t="shared" si="7"/>
        <v>0.95583700108810132</v>
      </c>
      <c r="C13" s="249">
        <f t="shared" si="5"/>
        <v>0.94627863107722032</v>
      </c>
      <c r="D13" s="249">
        <f t="shared" si="3"/>
        <v>0.93194107606089882</v>
      </c>
      <c r="E13" s="249">
        <f t="shared" si="0"/>
        <v>0.8793700410010532</v>
      </c>
      <c r="F13" s="249">
        <f t="shared" si="1"/>
        <v>0.78378634089224308</v>
      </c>
      <c r="G13" s="249">
        <v>0.62819999999999998</v>
      </c>
      <c r="H13" s="249">
        <f t="shared" si="2"/>
        <v>0.4492433905114076</v>
      </c>
      <c r="I13" s="249">
        <f t="shared" si="6"/>
        <v>0.23895925027202533</v>
      </c>
      <c r="J13" s="249">
        <f t="shared" si="4"/>
        <v>0.12903799514689368</v>
      </c>
      <c r="K13" s="252">
        <v>7</v>
      </c>
      <c r="L13" s="253">
        <v>65</v>
      </c>
    </row>
    <row r="14" spans="1:12">
      <c r="A14" s="247">
        <v>8</v>
      </c>
      <c r="B14" s="249">
        <f t="shared" si="7"/>
        <v>0.94675886778861795</v>
      </c>
      <c r="C14" s="249">
        <f t="shared" si="5"/>
        <v>0.93729127911073173</v>
      </c>
      <c r="D14" s="249">
        <f t="shared" si="3"/>
        <v>0.92308989609390246</v>
      </c>
      <c r="E14" s="249">
        <f t="shared" si="0"/>
        <v>0.87101815836552854</v>
      </c>
      <c r="F14" s="249">
        <f t="shared" si="1"/>
        <v>0.77634227158666669</v>
      </c>
      <c r="G14" s="249">
        <v>0.62180000000000002</v>
      </c>
      <c r="H14" s="249">
        <f t="shared" si="2"/>
        <v>0.44497666786065043</v>
      </c>
      <c r="I14" s="249">
        <f t="shared" si="6"/>
        <v>0.23668971694715449</v>
      </c>
      <c r="J14" s="249">
        <f t="shared" si="4"/>
        <v>0.12781244715146342</v>
      </c>
      <c r="K14" s="252">
        <v>8</v>
      </c>
      <c r="L14" s="253">
        <v>65</v>
      </c>
    </row>
    <row r="15" spans="1:12">
      <c r="A15" s="247">
        <v>9</v>
      </c>
      <c r="B15" s="249">
        <f t="shared" si="7"/>
        <v>0.93721428939798412</v>
      </c>
      <c r="C15" s="249">
        <f t="shared" si="5"/>
        <v>0.92784214650400432</v>
      </c>
      <c r="D15" s="249">
        <f t="shared" si="3"/>
        <v>0.91378393216303455</v>
      </c>
      <c r="E15" s="249">
        <f t="shared" si="0"/>
        <v>0.86223714624614545</v>
      </c>
      <c r="F15" s="249">
        <f t="shared" si="1"/>
        <v>0.76851571730634693</v>
      </c>
      <c r="G15" s="249">
        <v>0.61539999999999995</v>
      </c>
      <c r="H15" s="249">
        <f t="shared" si="2"/>
        <v>0.44049071601705253</v>
      </c>
      <c r="I15" s="249">
        <f t="shared" si="6"/>
        <v>0.23430357234949603</v>
      </c>
      <c r="J15" s="249">
        <f>(1-((A15/L15)^1.4))*0.135</f>
        <v>0.12652392906872786</v>
      </c>
      <c r="K15" s="252">
        <v>9</v>
      </c>
      <c r="L15" s="253">
        <v>65</v>
      </c>
    </row>
    <row r="16" spans="1:12">
      <c r="A16" s="247">
        <v>10</v>
      </c>
      <c r="B16" s="249">
        <f t="shared" si="7"/>
        <v>0.92723520658284386</v>
      </c>
      <c r="C16" s="249">
        <f t="shared" si="5"/>
        <v>0.91796285451701543</v>
      </c>
      <c r="D16" s="249">
        <f t="shared" si="3"/>
        <v>0.90405432641827277</v>
      </c>
      <c r="E16" s="249">
        <f t="shared" si="0"/>
        <v>0.85305639005621636</v>
      </c>
      <c r="F16" s="249">
        <f t="shared" si="1"/>
        <v>0.76033286939793188</v>
      </c>
      <c r="G16" s="249">
        <v>0.60870000000000002</v>
      </c>
      <c r="H16" s="249">
        <f t="shared" si="2"/>
        <v>0.43580054709393656</v>
      </c>
      <c r="I16" s="249">
        <f t="shared" si="6"/>
        <v>0.23180880164571097</v>
      </c>
      <c r="J16" s="249">
        <f t="shared" si="4"/>
        <v>0.12517675288868393</v>
      </c>
      <c r="K16" s="252">
        <v>10</v>
      </c>
      <c r="L16" s="253">
        <v>65</v>
      </c>
    </row>
    <row r="17" spans="1:12">
      <c r="A17" s="247">
        <v>11</v>
      </c>
      <c r="B17" s="249">
        <f t="shared" si="7"/>
        <v>0.916848313916511</v>
      </c>
      <c r="C17" s="249">
        <f>(1-(A17/L17)^1.4)*0.99</f>
        <v>0.90767983077734593</v>
      </c>
      <c r="D17" s="249">
        <f t="shared" si="3"/>
        <v>0.89392710606859815</v>
      </c>
      <c r="E17" s="249">
        <f t="shared" si="0"/>
        <v>0.84350044880319019</v>
      </c>
      <c r="F17" s="249">
        <f t="shared" si="1"/>
        <v>0.75181561741153902</v>
      </c>
      <c r="G17" s="249">
        <v>0.60189999999999999</v>
      </c>
      <c r="H17" s="249">
        <f t="shared" si="2"/>
        <v>0.43091870754076017</v>
      </c>
      <c r="I17" s="249">
        <f t="shared" si="6"/>
        <v>0.22921207847912775</v>
      </c>
      <c r="J17" s="249">
        <f t="shared" si="4"/>
        <v>0.12377452237872899</v>
      </c>
      <c r="K17" s="252">
        <v>11</v>
      </c>
      <c r="L17" s="253">
        <v>65</v>
      </c>
    </row>
    <row r="18" spans="1:12">
      <c r="A18" s="247">
        <v>12</v>
      </c>
      <c r="B18" s="249">
        <f t="shared" si="7"/>
        <v>0.90607633190609638</v>
      </c>
      <c r="C18" s="249">
        <f t="shared" si="5"/>
        <v>0.89701556858703535</v>
      </c>
      <c r="D18" s="249">
        <f t="shared" si="3"/>
        <v>0.88342442360844398</v>
      </c>
      <c r="E18" s="249">
        <f t="shared" si="0"/>
        <v>0.83359022535360872</v>
      </c>
      <c r="F18" s="249">
        <f t="shared" si="1"/>
        <v>0.742982592162999</v>
      </c>
      <c r="G18" s="249">
        <v>0.59499999999999997</v>
      </c>
      <c r="H18" s="249">
        <f t="shared" si="2"/>
        <v>0.42585587599586527</v>
      </c>
      <c r="I18" s="249">
        <f t="shared" si="6"/>
        <v>0.22651908297652409</v>
      </c>
      <c r="J18" s="249">
        <f t="shared" si="4"/>
        <v>0.12232030480732302</v>
      </c>
      <c r="K18" s="252">
        <v>12</v>
      </c>
      <c r="L18" s="253">
        <v>65</v>
      </c>
    </row>
    <row r="19" spans="1:12">
      <c r="A19" s="247">
        <v>13</v>
      </c>
      <c r="B19" s="249">
        <f t="shared" si="7"/>
        <v>0.89493888782384934</v>
      </c>
      <c r="C19" s="249">
        <f t="shared" si="5"/>
        <v>0.88598949894561085</v>
      </c>
      <c r="D19" s="249">
        <f t="shared" si="3"/>
        <v>0.87256541562825307</v>
      </c>
      <c r="E19" s="249">
        <f t="shared" si="0"/>
        <v>0.82334377679794146</v>
      </c>
      <c r="F19" s="249">
        <f t="shared" si="1"/>
        <v>0.7338498880155564</v>
      </c>
      <c r="G19" s="249">
        <v>0.58779999999999999</v>
      </c>
      <c r="H19" s="249">
        <f t="shared" si="2"/>
        <v>0.42062127727720916</v>
      </c>
      <c r="I19" s="249">
        <f t="shared" si="6"/>
        <v>0.22373472195596233</v>
      </c>
      <c r="J19" s="249">
        <f t="shared" si="4"/>
        <v>0.12081674985621967</v>
      </c>
      <c r="K19" s="252">
        <v>13</v>
      </c>
      <c r="L19" s="253">
        <v>65</v>
      </c>
    </row>
    <row r="20" spans="1:12">
      <c r="A20" s="247">
        <v>14</v>
      </c>
      <c r="B20" s="249">
        <f>(1-(A20/L20)^1.4)*1</f>
        <v>0.88345314714458989</v>
      </c>
      <c r="C20" s="249">
        <f t="shared" si="5"/>
        <v>0.87461861567314403</v>
      </c>
      <c r="D20" s="249">
        <f t="shared" si="3"/>
        <v>0.86136681846597507</v>
      </c>
      <c r="E20" s="249">
        <f t="shared" si="0"/>
        <v>0.81277689537302278</v>
      </c>
      <c r="F20" s="249">
        <f t="shared" si="1"/>
        <v>0.72443158065856361</v>
      </c>
      <c r="G20" s="249">
        <v>0.5806</v>
      </c>
      <c r="H20" s="249">
        <f t="shared" si="2"/>
        <v>0.41522297915795725</v>
      </c>
      <c r="I20" s="249">
        <f t="shared" si="6"/>
        <v>0.22086328678614747</v>
      </c>
      <c r="J20" s="249">
        <f t="shared" si="4"/>
        <v>0.11926617486451964</v>
      </c>
      <c r="K20" s="252">
        <v>14</v>
      </c>
      <c r="L20" s="253">
        <v>65</v>
      </c>
    </row>
    <row r="21" spans="1:12">
      <c r="A21" s="247">
        <v>15</v>
      </c>
      <c r="B21" s="249">
        <f>(1-(A21/L21)^1.4)*1</f>
        <v>0.87163427932561177</v>
      </c>
      <c r="C21" s="249">
        <f t="shared" si="5"/>
        <v>0.8629179365323556</v>
      </c>
      <c r="D21" s="249">
        <f t="shared" si="3"/>
        <v>0.84984342234247146</v>
      </c>
      <c r="E21" s="249">
        <f t="shared" si="0"/>
        <v>0.80190353697956285</v>
      </c>
      <c r="F21" s="249">
        <f t="shared" si="1"/>
        <v>0.71474010904700158</v>
      </c>
      <c r="G21" s="249">
        <v>0.57310000000000005</v>
      </c>
      <c r="H21" s="249">
        <f t="shared" si="2"/>
        <v>0.40966811128303748</v>
      </c>
      <c r="I21" s="249">
        <f t="shared" si="6"/>
        <v>0.21790856983140294</v>
      </c>
      <c r="J21" s="249">
        <f>(1-((A21/L21)^1.4))*0.135</f>
        <v>0.1176706277089576</v>
      </c>
      <c r="K21" s="252">
        <v>15</v>
      </c>
      <c r="L21" s="253">
        <v>65</v>
      </c>
    </row>
    <row r="22" spans="1:12">
      <c r="A22" s="247">
        <v>16</v>
      </c>
      <c r="B22" s="249">
        <f t="shared" ref="B22:B27" si="8">(1-(A22/L22)^1.4)*1</f>
        <v>0.85949580973715167</v>
      </c>
      <c r="C22" s="249">
        <f t="shared" si="5"/>
        <v>0.85090085163978013</v>
      </c>
      <c r="D22" s="249">
        <f t="shared" si="3"/>
        <v>0.83800841449372288</v>
      </c>
      <c r="E22" s="249">
        <f t="shared" si="0"/>
        <v>0.79073614495817957</v>
      </c>
      <c r="F22" s="249">
        <f t="shared" si="1"/>
        <v>0.70478656398446438</v>
      </c>
      <c r="G22" s="249">
        <v>0.5655</v>
      </c>
      <c r="H22" s="249">
        <f t="shared" si="2"/>
        <v>0.40396303057646127</v>
      </c>
      <c r="I22" s="249">
        <f t="shared" si="6"/>
        <v>0.21487395243428792</v>
      </c>
      <c r="J22" s="249">
        <f t="shared" si="4"/>
        <v>0.11603193431451549</v>
      </c>
      <c r="K22" s="252">
        <v>16</v>
      </c>
      <c r="L22" s="253">
        <v>65</v>
      </c>
    </row>
    <row r="23" spans="1:12">
      <c r="A23" s="247">
        <v>17</v>
      </c>
      <c r="B23" s="249">
        <f t="shared" si="8"/>
        <v>0.84704989106743633</v>
      </c>
      <c r="C23" s="249">
        <f t="shared" si="5"/>
        <v>0.83857939215676192</v>
      </c>
      <c r="D23" s="249">
        <f t="shared" si="3"/>
        <v>0.82587364379075046</v>
      </c>
      <c r="E23" s="249">
        <f t="shared" si="0"/>
        <v>0.77928589978204144</v>
      </c>
      <c r="F23" s="249">
        <f t="shared" si="1"/>
        <v>0.6945809106752977</v>
      </c>
      <c r="G23" s="249">
        <v>0.55779999999999996</v>
      </c>
      <c r="H23" s="249">
        <f t="shared" si="2"/>
        <v>0.39811344880169508</v>
      </c>
      <c r="I23" s="249">
        <f t="shared" si="6"/>
        <v>0.21176247276685908</v>
      </c>
      <c r="J23" s="249">
        <f t="shared" si="4"/>
        <v>0.11435173529410392</v>
      </c>
      <c r="K23" s="252">
        <v>17</v>
      </c>
      <c r="L23" s="253">
        <v>65</v>
      </c>
    </row>
    <row r="24" spans="1:12">
      <c r="A24" s="247">
        <v>18</v>
      </c>
      <c r="B24" s="249">
        <f t="shared" si="8"/>
        <v>0.83430751635428491</v>
      </c>
      <c r="C24" s="249">
        <f t="shared" si="5"/>
        <v>0.82596444119074208</v>
      </c>
      <c r="D24" s="249">
        <f t="shared" si="3"/>
        <v>0.81344982844542779</v>
      </c>
      <c r="E24" s="249">
        <f t="shared" si="0"/>
        <v>0.7675629150459421</v>
      </c>
      <c r="F24" s="249">
        <f t="shared" si="1"/>
        <v>0.68413216341051353</v>
      </c>
      <c r="G24" s="249">
        <v>0.54990000000000006</v>
      </c>
      <c r="H24" s="249">
        <f t="shared" si="2"/>
        <v>0.39212453268651387</v>
      </c>
      <c r="I24" s="249">
        <f t="shared" si="6"/>
        <v>0.20857687908857123</v>
      </c>
      <c r="J24" s="249">
        <f t="shared" si="4"/>
        <v>0.11263151470782846</v>
      </c>
      <c r="K24" s="252">
        <v>18</v>
      </c>
      <c r="L24" s="253">
        <v>65</v>
      </c>
    </row>
    <row r="25" spans="1:12">
      <c r="A25" s="247">
        <v>19</v>
      </c>
      <c r="B25" s="249">
        <f t="shared" si="8"/>
        <v>0.82127868879082289</v>
      </c>
      <c r="C25" s="249">
        <f>(1-(A25/L25)^1.4)*0.99</f>
        <v>0.81306590190291461</v>
      </c>
      <c r="D25" s="249">
        <f t="shared" si="3"/>
        <v>0.80074672157105231</v>
      </c>
      <c r="E25" s="249">
        <f t="shared" si="0"/>
        <v>0.75557639368755714</v>
      </c>
      <c r="F25" s="249">
        <f t="shared" si="1"/>
        <v>0.67344852480847472</v>
      </c>
      <c r="G25" s="249">
        <v>0.54179999999999995</v>
      </c>
      <c r="H25" s="249">
        <f t="shared" si="2"/>
        <v>0.38600098373168673</v>
      </c>
      <c r="I25" s="249">
        <f t="shared" si="6"/>
        <v>0.20531967219770572</v>
      </c>
      <c r="J25" s="249">
        <f t="shared" si="4"/>
        <v>0.11087262298676109</v>
      </c>
      <c r="K25" s="252">
        <v>19</v>
      </c>
      <c r="L25" s="253">
        <v>65</v>
      </c>
    </row>
    <row r="26" spans="1:12">
      <c r="A26" s="247">
        <v>20</v>
      </c>
      <c r="B26" s="249">
        <f t="shared" si="8"/>
        <v>0.80797255892061415</v>
      </c>
      <c r="C26" s="249">
        <f t="shared" si="5"/>
        <v>0.79989283333140804</v>
      </c>
      <c r="D26" s="249">
        <f t="shared" si="3"/>
        <v>0.78777324494759882</v>
      </c>
      <c r="E26" s="249">
        <f>(1-((K26/L26)^1.4))*0.92</f>
        <v>0.74333475420696504</v>
      </c>
      <c r="F26" s="249">
        <f t="shared" si="1"/>
        <v>0.66253749831490361</v>
      </c>
      <c r="G26" s="249">
        <v>0.53359999999999996</v>
      </c>
      <c r="H26" s="249">
        <f>(1-((K26/L26)^1.4))*0.47</f>
        <v>0.37974710269268863</v>
      </c>
      <c r="I26" s="249">
        <f t="shared" si="6"/>
        <v>0.20199313973015354</v>
      </c>
      <c r="J26" s="249">
        <f t="shared" si="4"/>
        <v>0.10907629545428292</v>
      </c>
      <c r="K26" s="252">
        <v>20</v>
      </c>
      <c r="L26" s="253">
        <v>65</v>
      </c>
    </row>
    <row r="27" spans="1:12">
      <c r="A27" s="247">
        <v>21</v>
      </c>
      <c r="B27" s="249">
        <f t="shared" si="8"/>
        <v>0.79439753682322345</v>
      </c>
      <c r="C27" s="249">
        <f t="shared" si="5"/>
        <v>0.78645356145499123</v>
      </c>
      <c r="D27" s="249">
        <f t="shared" si="3"/>
        <v>0.7745375984026428</v>
      </c>
      <c r="E27" s="249">
        <f t="shared" si="0"/>
        <v>0.73084573387736562</v>
      </c>
      <c r="F27" s="249">
        <f t="shared" si="1"/>
        <v>0.65140598019504314</v>
      </c>
      <c r="G27" s="249">
        <v>0.5252</v>
      </c>
      <c r="H27" s="249">
        <f t="shared" si="2"/>
        <v>0.37336684230691503</v>
      </c>
      <c r="I27" s="249">
        <f t="shared" si="6"/>
        <v>0.19859938420580586</v>
      </c>
      <c r="J27" s="249">
        <f t="shared" si="4"/>
        <v>0.10724366747113517</v>
      </c>
      <c r="K27" s="252">
        <v>21</v>
      </c>
      <c r="L27" s="253">
        <v>65</v>
      </c>
    </row>
    <row r="28" spans="1:12">
      <c r="A28" s="247">
        <v>22</v>
      </c>
      <c r="B28" s="249">
        <f>(1-(A28/L28)^1.4)*1</f>
        <v>0.78056138483746385</v>
      </c>
      <c r="C28" s="249">
        <f t="shared" si="5"/>
        <v>0.77275577098908921</v>
      </c>
      <c r="D28" s="249">
        <f t="shared" si="3"/>
        <v>0.76104735021652725</v>
      </c>
      <c r="E28" s="249">
        <f t="shared" si="0"/>
        <v>0.71811647405046675</v>
      </c>
      <c r="F28" s="249">
        <f t="shared" si="1"/>
        <v>0.64006033556672026</v>
      </c>
      <c r="G28" s="249">
        <v>0.51670000000000005</v>
      </c>
      <c r="H28" s="249">
        <f t="shared" si="2"/>
        <v>0.36686385087360801</v>
      </c>
      <c r="I28" s="249">
        <f t="shared" si="6"/>
        <v>0.19514034620936596</v>
      </c>
      <c r="J28" s="249">
        <f>(1-((A28/L28)^1.4))*0.135</f>
        <v>0.10537578695305763</v>
      </c>
      <c r="K28" s="252">
        <v>22</v>
      </c>
      <c r="L28" s="253">
        <v>65</v>
      </c>
    </row>
    <row r="29" spans="1:12">
      <c r="A29" s="247">
        <v>23</v>
      </c>
      <c r="B29" s="249">
        <f>(1-(A29/L29)^1.4)*1</f>
        <v>0.76647129493998845</v>
      </c>
      <c r="C29" s="249">
        <f t="shared" si="5"/>
        <v>0.75880658199058859</v>
      </c>
      <c r="D29" s="249">
        <f t="shared" si="3"/>
        <v>0.7473095125664887</v>
      </c>
      <c r="E29" s="249">
        <f t="shared" si="0"/>
        <v>0.70515359134478939</v>
      </c>
      <c r="F29" s="249">
        <f t="shared" si="1"/>
        <v>0.62850646185079051</v>
      </c>
      <c r="G29" s="249">
        <v>0.50800000000000001</v>
      </c>
      <c r="H29" s="249">
        <f t="shared" si="2"/>
        <v>0.36024150862179455</v>
      </c>
      <c r="I29" s="249">
        <f t="shared" si="6"/>
        <v>0.19161782373499711</v>
      </c>
      <c r="J29" s="249">
        <f t="shared" si="4"/>
        <v>0.10347362481689845</v>
      </c>
      <c r="K29" s="252">
        <v>23</v>
      </c>
      <c r="L29" s="253">
        <v>65</v>
      </c>
    </row>
    <row r="30" spans="1:12">
      <c r="A30" s="247">
        <v>24</v>
      </c>
      <c r="B30" s="249">
        <f t="shared" ref="B30:B37" si="9">(1-(A30/L30)^1.4)*1</f>
        <v>0.75213395388257298</v>
      </c>
      <c r="C30" s="249">
        <f t="shared" si="5"/>
        <v>0.74461261434374726</v>
      </c>
      <c r="D30" s="249">
        <f t="shared" si="3"/>
        <v>0.73333060503550862</v>
      </c>
      <c r="E30" s="249">
        <f t="shared" si="0"/>
        <v>0.6919632375719672</v>
      </c>
      <c r="F30" s="249">
        <f t="shared" si="1"/>
        <v>0.61674984218370976</v>
      </c>
      <c r="G30" s="249">
        <v>0.49909999999999999</v>
      </c>
      <c r="H30" s="249">
        <f t="shared" si="2"/>
        <v>0.35350295832480927</v>
      </c>
      <c r="I30" s="249">
        <f t="shared" si="6"/>
        <v>0.18803348847064325</v>
      </c>
      <c r="J30" s="249">
        <f t="shared" si="4"/>
        <v>0.10153808377414736</v>
      </c>
      <c r="K30" s="252">
        <v>24</v>
      </c>
      <c r="L30" s="253">
        <v>65</v>
      </c>
    </row>
    <row r="31" spans="1:12">
      <c r="A31" s="247">
        <v>25</v>
      </c>
      <c r="B31" s="249">
        <f t="shared" si="9"/>
        <v>0.73755559845927743</v>
      </c>
      <c r="C31" s="249">
        <f t="shared" si="5"/>
        <v>0.7301800424746846</v>
      </c>
      <c r="D31" s="249">
        <f t="shared" si="3"/>
        <v>0.71911670849779552</v>
      </c>
      <c r="E31" s="249">
        <f t="shared" si="0"/>
        <v>0.67855115058253523</v>
      </c>
      <c r="F31" s="249">
        <f t="shared" si="1"/>
        <v>0.60479559073660749</v>
      </c>
      <c r="G31" s="249">
        <v>0.49009999999999998</v>
      </c>
      <c r="H31" s="249">
        <f t="shared" si="2"/>
        <v>0.34665113127586039</v>
      </c>
      <c r="I31" s="249">
        <f t="shared" si="6"/>
        <v>0.18438889961481936</v>
      </c>
      <c r="J31" s="249">
        <f>(1-((A31/L31)^1.4))*0.135</f>
        <v>9.9570005792002453E-2</v>
      </c>
      <c r="K31" s="252">
        <v>25</v>
      </c>
      <c r="L31" s="253">
        <v>65</v>
      </c>
    </row>
    <row r="32" spans="1:12">
      <c r="A32" s="247">
        <v>26</v>
      </c>
      <c r="B32" s="249">
        <f t="shared" si="9"/>
        <v>0.7227420627379415</v>
      </c>
      <c r="C32" s="249">
        <f t="shared" si="5"/>
        <v>0.71551464211056204</v>
      </c>
      <c r="D32" s="249">
        <f t="shared" si="3"/>
        <v>0.70467351116949295</v>
      </c>
      <c r="E32" s="249">
        <f t="shared" si="0"/>
        <v>0.66492269771890622</v>
      </c>
      <c r="F32" s="249">
        <f t="shared" si="1"/>
        <v>0.592648491445112</v>
      </c>
      <c r="G32" s="249">
        <v>0.48099999999999998</v>
      </c>
      <c r="H32" s="249">
        <f t="shared" si="2"/>
        <v>0.33968876948683246</v>
      </c>
      <c r="I32" s="249">
        <f t="shared" si="6"/>
        <v>0.18068551568448538</v>
      </c>
      <c r="J32" s="249">
        <f t="shared" si="4"/>
        <v>9.7570178469622112E-2</v>
      </c>
      <c r="K32" s="252">
        <v>26</v>
      </c>
      <c r="L32" s="253">
        <v>65</v>
      </c>
    </row>
    <row r="33" spans="1:12">
      <c r="A33" s="247">
        <v>27</v>
      </c>
      <c r="B33" s="249">
        <f t="shared" si="9"/>
        <v>0.70769881869139295</v>
      </c>
      <c r="C33" s="249">
        <f>(1-(A33/L33)^1.4)*0.99</f>
        <v>0.70062183050447902</v>
      </c>
      <c r="D33" s="249">
        <f t="shared" si="3"/>
        <v>0.69000634822410811</v>
      </c>
      <c r="E33" s="249">
        <f t="shared" si="0"/>
        <v>0.65108291319608158</v>
      </c>
      <c r="F33" s="249">
        <f t="shared" si="1"/>
        <v>0.58031303132694223</v>
      </c>
      <c r="G33" s="249">
        <v>0.47160000000000002</v>
      </c>
      <c r="H33" s="249">
        <f t="shared" si="2"/>
        <v>0.33261844478495467</v>
      </c>
      <c r="I33" s="249">
        <f>(1-(K33/L33)^1.4)*0.25</f>
        <v>0.17692470467284824</v>
      </c>
      <c r="J33" s="249">
        <f t="shared" si="4"/>
        <v>9.5539340523338054E-2</v>
      </c>
      <c r="K33" s="252">
        <v>27</v>
      </c>
      <c r="L33" s="253">
        <v>65</v>
      </c>
    </row>
    <row r="34" spans="1:12">
      <c r="A34" s="247">
        <v>28</v>
      </c>
      <c r="B34" s="249">
        <f t="shared" si="9"/>
        <v>0.69243101136320384</v>
      </c>
      <c r="C34" s="249">
        <f t="shared" si="5"/>
        <v>0.6855067012495718</v>
      </c>
      <c r="D34" s="249">
        <f t="shared" si="3"/>
        <v>0.67512023607912375</v>
      </c>
      <c r="E34" s="249">
        <f t="shared" si="0"/>
        <v>0.63703653045414754</v>
      </c>
      <c r="F34" s="249">
        <f t="shared" si="1"/>
        <v>0.56779342931782717</v>
      </c>
      <c r="G34" s="249">
        <v>0.46210000000000001</v>
      </c>
      <c r="H34" s="249">
        <f t="shared" si="2"/>
        <v>0.32544257534070581</v>
      </c>
      <c r="I34" s="249">
        <f>(1-(K34/L34)^1.4)*0.25</f>
        <v>0.17310775284080096</v>
      </c>
      <c r="J34" s="249">
        <f t="shared" si="4"/>
        <v>9.3478186534032531E-2</v>
      </c>
      <c r="K34" s="252">
        <v>28</v>
      </c>
      <c r="L34" s="253">
        <v>65</v>
      </c>
    </row>
    <row r="35" spans="1:12">
      <c r="A35" s="247">
        <v>29</v>
      </c>
      <c r="B35" s="249">
        <f t="shared" si="9"/>
        <v>0.67694348947378291</v>
      </c>
      <c r="C35" s="249">
        <f t="shared" si="5"/>
        <v>0.67017405457904511</v>
      </c>
      <c r="D35" s="249">
        <f t="shared" si="3"/>
        <v>0.66001990223693829</v>
      </c>
      <c r="E35" s="249">
        <f t="shared" si="0"/>
        <v>0.62278801031588027</v>
      </c>
      <c r="F35" s="249">
        <f t="shared" si="1"/>
        <v>0.55509366136850191</v>
      </c>
      <c r="G35" s="249">
        <v>0.45250000000000001</v>
      </c>
      <c r="H35" s="249">
        <f t="shared" si="2"/>
        <v>0.31816344005267794</v>
      </c>
      <c r="I35" s="249">
        <f>(1-(K35/L35)^1.4)*0.25</f>
        <v>0.16923587236844573</v>
      </c>
      <c r="J35" s="249">
        <f t="shared" si="4"/>
        <v>9.1387371078960694E-2</v>
      </c>
      <c r="K35" s="252">
        <v>29</v>
      </c>
      <c r="L35" s="253">
        <v>65</v>
      </c>
    </row>
    <row r="36" spans="1:12">
      <c r="A36" s="247">
        <v>30</v>
      </c>
      <c r="B36" s="249">
        <f t="shared" si="9"/>
        <v>0.66124083219616225</v>
      </c>
      <c r="C36" s="249">
        <f t="shared" si="5"/>
        <v>0.65462842387420062</v>
      </c>
      <c r="D36" s="249">
        <f t="shared" si="3"/>
        <v>0.64470981139125816</v>
      </c>
      <c r="E36" s="249">
        <f t="shared" si="0"/>
        <v>0.60834156562046926</v>
      </c>
      <c r="F36" s="249">
        <f>(1-((K36/L36)^1.4))*0.82</f>
        <v>0.54221748240085299</v>
      </c>
      <c r="G36" s="249">
        <v>0.44269999999999998</v>
      </c>
      <c r="H36" s="249">
        <f t="shared" si="2"/>
        <v>0.31078319113219627</v>
      </c>
      <c r="I36" s="249">
        <f t="shared" ref="I36:I56" si="10">(1-(K36/L36)^1.4)*0.25</f>
        <v>0.16531020804904056</v>
      </c>
      <c r="J36" s="249">
        <f t="shared" si="4"/>
        <v>8.9267512346481906E-2</v>
      </c>
      <c r="K36" s="252">
        <v>30</v>
      </c>
      <c r="L36" s="253">
        <v>65</v>
      </c>
    </row>
    <row r="37" spans="1:12">
      <c r="A37" s="247">
        <v>31</v>
      </c>
      <c r="B37" s="249">
        <f t="shared" si="9"/>
        <v>0.64532737269354434</v>
      </c>
      <c r="C37" s="249">
        <f t="shared" si="5"/>
        <v>0.63887409896660885</v>
      </c>
      <c r="D37" s="249">
        <f t="shared" si="3"/>
        <v>0.62919418837620567</v>
      </c>
      <c r="E37" s="249">
        <f t="shared" si="0"/>
        <v>0.59370118287806084</v>
      </c>
      <c r="F37" s="249">
        <f t="shared" si="1"/>
        <v>0.52916844560870635</v>
      </c>
      <c r="G37" s="249">
        <v>0.43269999999999997</v>
      </c>
      <c r="H37" s="249">
        <f t="shared" si="2"/>
        <v>0.3033038651659658</v>
      </c>
      <c r="I37" s="249">
        <f t="shared" si="10"/>
        <v>0.16133184317338609</v>
      </c>
      <c r="J37" s="249">
        <f t="shared" si="4"/>
        <v>8.7119195313628495E-2</v>
      </c>
      <c r="K37" s="252">
        <v>31</v>
      </c>
      <c r="L37" s="253">
        <v>65</v>
      </c>
    </row>
    <row r="38" spans="1:12">
      <c r="A38" s="247">
        <v>32</v>
      </c>
      <c r="B38" s="249">
        <f>(1-(A38/L38)^1.4)*1</f>
        <v>0.62920721890286369</v>
      </c>
      <c r="C38" s="249">
        <f t="shared" si="5"/>
        <v>0.62291514671383508</v>
      </c>
      <c r="D38" s="249">
        <f t="shared" si="3"/>
        <v>0.61347703843029211</v>
      </c>
      <c r="E38" s="249">
        <f t="shared" si="0"/>
        <v>0.5788706413906346</v>
      </c>
      <c r="F38" s="249">
        <f t="shared" si="1"/>
        <v>0.51594991950034819</v>
      </c>
      <c r="G38" s="249">
        <v>0.42259999999999998</v>
      </c>
      <c r="H38" s="249">
        <f t="shared" si="2"/>
        <v>0.29572739288434591</v>
      </c>
      <c r="I38" s="249">
        <f t="shared" si="10"/>
        <v>0.15730180472571592</v>
      </c>
      <c r="J38" s="249">
        <f>(1-((A38/L38)^1.4))*0.135</f>
        <v>8.4942974551886596E-2</v>
      </c>
      <c r="K38" s="252">
        <v>32</v>
      </c>
      <c r="L38" s="253">
        <v>65</v>
      </c>
    </row>
    <row r="39" spans="1:12">
      <c r="A39" s="247">
        <v>33</v>
      </c>
      <c r="B39" s="249">
        <f>(1-(A39/L39)^1.4)*1</f>
        <v>0.61288427196321482</v>
      </c>
      <c r="C39" s="249">
        <f t="shared" si="5"/>
        <v>0.60675542924358272</v>
      </c>
      <c r="D39" s="249">
        <f t="shared" si="3"/>
        <v>0.59756216516413441</v>
      </c>
      <c r="E39" s="249">
        <f t="shared" si="0"/>
        <v>0.56385353020615769</v>
      </c>
      <c r="F39" s="249">
        <f t="shared" si="1"/>
        <v>0.50256510300983614</v>
      </c>
      <c r="G39" s="249">
        <v>0.4123</v>
      </c>
      <c r="H39" s="249">
        <f t="shared" si="2"/>
        <v>0.28805560782271095</v>
      </c>
      <c r="I39" s="249">
        <f t="shared" si="10"/>
        <v>0.15322106799080371</v>
      </c>
      <c r="J39" s="249">
        <f t="shared" si="4"/>
        <v>8.2739376715034008E-2</v>
      </c>
      <c r="K39" s="252">
        <v>33</v>
      </c>
      <c r="L39" s="253">
        <v>65</v>
      </c>
    </row>
    <row r="40" spans="1:12">
      <c r="A40" s="247">
        <v>34</v>
      </c>
      <c r="B40" s="249">
        <f t="shared" ref="B40:B47" si="11">(1-(A40/L40)^1.4)*1</f>
        <v>0.59636224261981252</v>
      </c>
      <c r="C40" s="249">
        <f>(1-(A40/L40)^1.4)*0.99</f>
        <v>0.59039862019361444</v>
      </c>
      <c r="D40" s="249">
        <f t="shared" si="3"/>
        <v>0.58145318655431721</v>
      </c>
      <c r="E40" s="249">
        <f t="shared" si="0"/>
        <v>0.54865326321022756</v>
      </c>
      <c r="F40" s="249">
        <f t="shared" si="1"/>
        <v>0.48901703894824622</v>
      </c>
      <c r="G40" s="249">
        <v>0.40189999999999998</v>
      </c>
      <c r="H40" s="249">
        <f t="shared" si="2"/>
        <v>0.28029025403131186</v>
      </c>
      <c r="I40" s="249">
        <f t="shared" si="10"/>
        <v>0.14909056065495313</v>
      </c>
      <c r="J40" s="249">
        <f t="shared" si="4"/>
        <v>8.0508902753674699E-2</v>
      </c>
      <c r="K40" s="252">
        <v>34</v>
      </c>
      <c r="L40" s="253">
        <v>65</v>
      </c>
    </row>
    <row r="41" spans="1:12">
      <c r="A41" s="247">
        <v>35</v>
      </c>
      <c r="B41" s="249">
        <f t="shared" si="11"/>
        <v>0.57964466587929508</v>
      </c>
      <c r="C41" s="249">
        <f t="shared" si="5"/>
        <v>0.57384821922050211</v>
      </c>
      <c r="D41" s="249">
        <f t="shared" si="3"/>
        <v>0.56515354923231265</v>
      </c>
      <c r="E41" s="249">
        <f t="shared" si="0"/>
        <v>0.5332730926089515</v>
      </c>
      <c r="F41" s="249">
        <f t="shared" si="1"/>
        <v>0.47530862602102192</v>
      </c>
      <c r="G41" s="249">
        <v>0.39129999999999998</v>
      </c>
      <c r="H41" s="249">
        <f t="shared" si="2"/>
        <v>0.27243299296326867</v>
      </c>
      <c r="I41" s="249">
        <f t="shared" si="10"/>
        <v>0.14491116646982377</v>
      </c>
      <c r="J41" s="249">
        <f t="shared" si="4"/>
        <v>7.8252029893704847E-2</v>
      </c>
      <c r="K41" s="252">
        <v>35</v>
      </c>
      <c r="L41" s="253">
        <v>65</v>
      </c>
    </row>
    <row r="42" spans="1:12">
      <c r="A42" s="247">
        <v>36</v>
      </c>
      <c r="B42" s="249">
        <f t="shared" si="11"/>
        <v>0.56273491414774113</v>
      </c>
      <c r="C42" s="249">
        <f t="shared" si="5"/>
        <v>0.55710756500626368</v>
      </c>
      <c r="D42" s="249">
        <f t="shared" si="3"/>
        <v>0.54866654129404757</v>
      </c>
      <c r="E42" s="249">
        <f t="shared" si="0"/>
        <v>0.5177161210159219</v>
      </c>
      <c r="F42" s="249">
        <f t="shared" si="1"/>
        <v>0.46144262960114768</v>
      </c>
      <c r="G42" s="249">
        <v>0.38059999999999999</v>
      </c>
      <c r="H42" s="249">
        <f t="shared" si="2"/>
        <v>0.26448540964943834</v>
      </c>
      <c r="I42" s="249">
        <f t="shared" si="10"/>
        <v>0.14068372853693528</v>
      </c>
      <c r="J42" s="249">
        <f>(1-((A42/L42)^1.4))*0.135</f>
        <v>7.5969213409945058E-2</v>
      </c>
      <c r="K42" s="252">
        <v>36</v>
      </c>
      <c r="L42" s="253">
        <v>65</v>
      </c>
    </row>
    <row r="43" spans="1:12">
      <c r="A43" s="247">
        <v>37</v>
      </c>
      <c r="B43" s="249">
        <f t="shared" si="11"/>
        <v>0.54563620904654697</v>
      </c>
      <c r="C43" s="249">
        <f t="shared" si="5"/>
        <v>0.54017984695608146</v>
      </c>
      <c r="D43" s="249">
        <f t="shared" si="3"/>
        <v>0.53199530382038329</v>
      </c>
      <c r="E43" s="249">
        <f t="shared" si="0"/>
        <v>0.50198531232282328</v>
      </c>
      <c r="F43" s="249">
        <f t="shared" si="1"/>
        <v>0.44742169141816851</v>
      </c>
      <c r="G43" s="249">
        <v>0.36969999999999997</v>
      </c>
      <c r="H43" s="249">
        <f t="shared" si="2"/>
        <v>0.25644901825187705</v>
      </c>
      <c r="I43" s="249">
        <f t="shared" si="10"/>
        <v>0.13640905226163674</v>
      </c>
      <c r="J43" s="249">
        <f t="shared" si="4"/>
        <v>7.3660888221283846E-2</v>
      </c>
      <c r="K43" s="252">
        <v>37</v>
      </c>
      <c r="L43" s="253">
        <v>65</v>
      </c>
    </row>
    <row r="44" spans="1:12">
      <c r="A44" s="247">
        <v>38</v>
      </c>
      <c r="B44" s="249">
        <f t="shared" si="11"/>
        <v>0.52835163207157287</v>
      </c>
      <c r="C44" s="249">
        <f t="shared" si="5"/>
        <v>0.5230681157508571</v>
      </c>
      <c r="D44" s="249">
        <f t="shared" si="3"/>
        <v>0.51514284126978349</v>
      </c>
      <c r="E44" s="249">
        <f>(1-((K44/L44)^1.4))*0.92</f>
        <v>0.48608350150584706</v>
      </c>
      <c r="F44" s="249">
        <f t="shared" si="1"/>
        <v>0.43324833829868975</v>
      </c>
      <c r="G44" s="249">
        <v>0.35859999999999997</v>
      </c>
      <c r="H44" s="249">
        <f>(1-((K44/L44)^1.4))*0.47</f>
        <v>0.24832526707363925</v>
      </c>
      <c r="I44" s="249">
        <f t="shared" si="10"/>
        <v>0.13208790801789322</v>
      </c>
      <c r="J44" s="249">
        <f t="shared" si="4"/>
        <v>7.1327470329662343E-2</v>
      </c>
      <c r="K44" s="252">
        <v>38</v>
      </c>
      <c r="L44" s="253">
        <v>65</v>
      </c>
    </row>
    <row r="45" spans="1:12">
      <c r="A45" s="247">
        <v>39</v>
      </c>
      <c r="B45" s="249">
        <f t="shared" si="11"/>
        <v>0.5108841342364463</v>
      </c>
      <c r="C45" s="249">
        <f t="shared" si="5"/>
        <v>0.50577529289408185</v>
      </c>
      <c r="D45" s="249">
        <f t="shared" si="3"/>
        <v>0.49811203088053513</v>
      </c>
      <c r="E45" s="249">
        <f t="shared" si="0"/>
        <v>0.47001340349753062</v>
      </c>
      <c r="F45" s="249">
        <f t="shared" si="1"/>
        <v>0.41892499007388595</v>
      </c>
      <c r="G45" s="249">
        <v>0.34739999999999999</v>
      </c>
      <c r="H45" s="249">
        <f t="shared" si="2"/>
        <v>0.24011554309112976</v>
      </c>
      <c r="I45" s="249">
        <f t="shared" si="10"/>
        <v>0.12772103355911157</v>
      </c>
      <c r="J45" s="249">
        <f t="shared" si="4"/>
        <v>6.896935812192026E-2</v>
      </c>
      <c r="K45" s="252">
        <v>39</v>
      </c>
      <c r="L45" s="253">
        <v>65</v>
      </c>
    </row>
    <row r="46" spans="1:12">
      <c r="A46" s="247">
        <v>40</v>
      </c>
      <c r="B46" s="249">
        <f t="shared" si="11"/>
        <v>0.49323654482054891</v>
      </c>
      <c r="C46" s="249">
        <f t="shared" si="5"/>
        <v>0.48830417937234344</v>
      </c>
      <c r="D46" s="249">
        <f t="shared" si="3"/>
        <v>0.48090563120003516</v>
      </c>
      <c r="E46" s="249">
        <f t="shared" si="0"/>
        <v>0.453777621234905</v>
      </c>
      <c r="F46" s="249">
        <f t="shared" si="1"/>
        <v>0.40445396675285006</v>
      </c>
      <c r="G46" s="249">
        <v>0.33600000000000002</v>
      </c>
      <c r="H46" s="249">
        <f t="shared" si="2"/>
        <v>0.23182117606565797</v>
      </c>
      <c r="I46" s="249">
        <f t="shared" si="10"/>
        <v>0.12330913620513723</v>
      </c>
      <c r="J46" s="249">
        <f t="shared" si="4"/>
        <v>6.6586933550774108E-2</v>
      </c>
      <c r="K46" s="252">
        <v>40</v>
      </c>
      <c r="L46" s="253">
        <v>65</v>
      </c>
    </row>
    <row r="47" spans="1:12">
      <c r="A47" s="247">
        <v>41</v>
      </c>
      <c r="B47" s="249">
        <f t="shared" si="11"/>
        <v>0.47541157932524847</v>
      </c>
      <c r="C47" s="249">
        <f t="shared" si="5"/>
        <v>0.470657463531996</v>
      </c>
      <c r="D47" s="249">
        <f t="shared" si="3"/>
        <v>0.46352628984211725</v>
      </c>
      <c r="E47" s="249">
        <f t="shared" si="0"/>
        <v>0.43737865297922862</v>
      </c>
      <c r="F47" s="249">
        <f t="shared" si="1"/>
        <v>0.38983749504670373</v>
      </c>
      <c r="G47" s="249">
        <v>0.32440000000000002</v>
      </c>
      <c r="H47" s="249">
        <f t="shared" si="2"/>
        <v>0.22344344228286678</v>
      </c>
      <c r="I47" s="249">
        <f t="shared" si="10"/>
        <v>0.11885289483131212</v>
      </c>
      <c r="J47" s="249">
        <f t="shared" si="4"/>
        <v>6.4180563208908553E-2</v>
      </c>
      <c r="K47" s="252">
        <v>41</v>
      </c>
      <c r="L47" s="253">
        <v>65</v>
      </c>
    </row>
    <row r="48" spans="1:12">
      <c r="A48" s="247">
        <v>42</v>
      </c>
      <c r="B48" s="249">
        <f>(1-(A48/L48)^1.4)*1</f>
        <v>0.45741184672770152</v>
      </c>
      <c r="C48" s="249">
        <f>(1-(A48/L48)^1.4)*0.99</f>
        <v>0.45283772826042451</v>
      </c>
      <c r="D48" s="249">
        <f t="shared" si="3"/>
        <v>0.44597655055950897</v>
      </c>
      <c r="E48" s="249">
        <f t="shared" si="0"/>
        <v>0.42081889898948543</v>
      </c>
      <c r="F48" s="249">
        <f t="shared" si="1"/>
        <v>0.37507771431671522</v>
      </c>
      <c r="G48" s="249">
        <v>0.31269999999999998</v>
      </c>
      <c r="H48" s="249">
        <f t="shared" si="2"/>
        <v>0.2149835679620197</v>
      </c>
      <c r="I48" s="249">
        <f t="shared" si="10"/>
        <v>0.11435296168192538</v>
      </c>
      <c r="J48" s="249">
        <f t="shared" si="4"/>
        <v>6.1750599308239708E-2</v>
      </c>
      <c r="K48" s="252">
        <v>42</v>
      </c>
      <c r="L48" s="253">
        <v>65</v>
      </c>
    </row>
    <row r="49" spans="1:12">
      <c r="A49" s="247">
        <v>43</v>
      </c>
      <c r="B49" s="249">
        <f>(1-(A49/L49)^1.4)*1</f>
        <v>0.43923985610958383</v>
      </c>
      <c r="C49" s="249">
        <f>(1-(A49/L49)^1.4)*0.99</f>
        <v>0.43484745754848797</v>
      </c>
      <c r="D49" s="249">
        <f t="shared" si="3"/>
        <v>0.42825885970684424</v>
      </c>
      <c r="E49" s="249">
        <f t="shared" si="0"/>
        <v>0.40410066762081714</v>
      </c>
      <c r="F49" s="249">
        <f t="shared" si="1"/>
        <v>0.3601766820098587</v>
      </c>
      <c r="G49" s="249">
        <v>0.3009</v>
      </c>
      <c r="H49" s="249">
        <f t="shared" si="2"/>
        <v>0.20644273237150437</v>
      </c>
      <c r="I49" s="249">
        <f t="shared" si="10"/>
        <v>0.10980996402739596</v>
      </c>
      <c r="J49" s="249">
        <f>(1-((A49/L49)^1.4))*0.135</f>
        <v>5.929738057479382E-2</v>
      </c>
      <c r="K49" s="252">
        <v>43</v>
      </c>
      <c r="L49" s="253">
        <v>65</v>
      </c>
    </row>
    <row r="50" spans="1:12">
      <c r="A50" s="247">
        <v>44</v>
      </c>
      <c r="B50" s="249">
        <f t="shared" ref="B50:B56" si="12">(1-(A50/L50)^1.4)*1</f>
        <v>0.4208980227279695</v>
      </c>
      <c r="C50" s="249">
        <f t="shared" ref="C50:C55" si="13">(1-(A50/L50)^1.4)*0.99</f>
        <v>0.41668904250068978</v>
      </c>
      <c r="D50" s="249">
        <f t="shared" si="3"/>
        <v>0.41037557215977027</v>
      </c>
      <c r="E50" s="249">
        <f t="shared" si="0"/>
        <v>0.38722618090973193</v>
      </c>
      <c r="F50" s="249">
        <f t="shared" si="1"/>
        <v>0.34513637863693497</v>
      </c>
      <c r="G50" s="249">
        <v>0.28889999999999999</v>
      </c>
      <c r="H50" s="249">
        <f t="shared" si="2"/>
        <v>0.19782207068214566</v>
      </c>
      <c r="I50" s="249">
        <f t="shared" si="10"/>
        <v>0.10522450568199238</v>
      </c>
      <c r="J50" s="249">
        <f t="shared" si="4"/>
        <v>5.6821233068275884E-2</v>
      </c>
      <c r="K50" s="252">
        <v>44</v>
      </c>
      <c r="L50" s="253">
        <v>65</v>
      </c>
    </row>
    <row r="51" spans="1:12">
      <c r="A51" s="247">
        <v>45</v>
      </c>
      <c r="B51" s="249">
        <f t="shared" si="12"/>
        <v>0.40238867358698593</v>
      </c>
      <c r="C51" s="249">
        <f t="shared" si="13"/>
        <v>0.39836478685111609</v>
      </c>
      <c r="D51" s="249">
        <f t="shared" si="3"/>
        <v>0.39232895674731127</v>
      </c>
      <c r="E51" s="249">
        <f t="shared" si="0"/>
        <v>0.37019757970002709</v>
      </c>
      <c r="F51" s="249">
        <f t="shared" si="1"/>
        <v>0.32995871234132845</v>
      </c>
      <c r="G51" s="249">
        <v>0.2767</v>
      </c>
      <c r="H51" s="249">
        <f t="shared" si="2"/>
        <v>0.18912267658588339</v>
      </c>
      <c r="I51" s="249">
        <f t="shared" si="10"/>
        <v>0.10059716839674648</v>
      </c>
      <c r="J51" s="249">
        <f t="shared" si="4"/>
        <v>5.4322470934243104E-2</v>
      </c>
      <c r="K51" s="252">
        <v>45</v>
      </c>
      <c r="L51" s="253">
        <v>65</v>
      </c>
    </row>
    <row r="52" spans="1:12">
      <c r="A52" s="247">
        <v>46</v>
      </c>
      <c r="B52" s="249">
        <f t="shared" si="12"/>
        <v>0.38371405256152946</v>
      </c>
      <c r="C52" s="249">
        <f t="shared" si="13"/>
        <v>0.37987691203591417</v>
      </c>
      <c r="D52" s="249">
        <f t="shared" si="3"/>
        <v>0.37412120124749121</v>
      </c>
      <c r="E52" s="249">
        <f t="shared" si="0"/>
        <v>0.35301692835660714</v>
      </c>
      <c r="F52" s="249">
        <f t="shared" si="1"/>
        <v>0.31464552310045413</v>
      </c>
      <c r="G52" s="249">
        <v>0.26440000000000002</v>
      </c>
      <c r="H52" s="249">
        <f t="shared" si="2"/>
        <v>0.18034560470391883</v>
      </c>
      <c r="I52" s="249">
        <f t="shared" si="10"/>
        <v>9.5928513140382365E-2</v>
      </c>
      <c r="J52" s="249">
        <f t="shared" si="4"/>
        <v>5.180139709580648E-2</v>
      </c>
      <c r="K52" s="252">
        <v>46</v>
      </c>
      <c r="L52" s="253">
        <v>65</v>
      </c>
    </row>
    <row r="53" spans="1:12">
      <c r="A53" s="247">
        <v>47</v>
      </c>
      <c r="B53" s="249">
        <f t="shared" si="12"/>
        <v>0.36487632511806278</v>
      </c>
      <c r="C53" s="249">
        <f t="shared" si="13"/>
        <v>0.36122756186688215</v>
      </c>
      <c r="D53" s="249">
        <f t="shared" si="3"/>
        <v>0.35575441699011123</v>
      </c>
      <c r="E53" s="249">
        <f t="shared" si="0"/>
        <v>0.33568621910861779</v>
      </c>
      <c r="F53" s="249">
        <f t="shared" si="1"/>
        <v>0.29919858659681148</v>
      </c>
      <c r="G53" s="249">
        <v>0.25190000000000001</v>
      </c>
      <c r="H53" s="249">
        <f t="shared" si="2"/>
        <v>0.1714918728054895</v>
      </c>
      <c r="I53" s="249">
        <f t="shared" si="10"/>
        <v>9.1219081279515696E-2</v>
      </c>
      <c r="J53" s="249">
        <f t="shared" si="4"/>
        <v>4.9258303890938479E-2</v>
      </c>
      <c r="K53" s="252">
        <v>47</v>
      </c>
      <c r="L53" s="253">
        <v>65</v>
      </c>
    </row>
    <row r="54" spans="1:12">
      <c r="A54" s="247">
        <v>48</v>
      </c>
      <c r="B54" s="249">
        <f t="shared" si="12"/>
        <v>0.34587758267211199</v>
      </c>
      <c r="C54" s="249">
        <f t="shared" si="13"/>
        <v>0.34241880684539089</v>
      </c>
      <c r="D54" s="249">
        <f t="shared" si="3"/>
        <v>0.3372306431053092</v>
      </c>
      <c r="E54" s="249">
        <f t="shared" si="0"/>
        <v>0.31820737605834304</v>
      </c>
      <c r="F54" s="249">
        <f t="shared" si="1"/>
        <v>0.28361961779113182</v>
      </c>
      <c r="G54" s="249">
        <v>0.2392</v>
      </c>
      <c r="H54" s="249">
        <f t="shared" si="2"/>
        <v>0.16256246385589262</v>
      </c>
      <c r="I54" s="249">
        <f t="shared" si="10"/>
        <v>8.6469395668027998E-2</v>
      </c>
      <c r="J54" s="249">
        <f t="shared" si="4"/>
        <v>4.6693473660735126E-2</v>
      </c>
      <c r="K54" s="252">
        <v>48</v>
      </c>
      <c r="L54" s="253">
        <v>65</v>
      </c>
    </row>
    <row r="55" spans="1:12">
      <c r="A55" s="247">
        <v>49</v>
      </c>
      <c r="B55" s="249">
        <f t="shared" si="12"/>
        <v>0.32671984661744891</v>
      </c>
      <c r="C55" s="249">
        <f t="shared" si="13"/>
        <v>0.32345264815127439</v>
      </c>
      <c r="D55" s="249">
        <f t="shared" si="3"/>
        <v>0.31855185045201267</v>
      </c>
      <c r="E55" s="249">
        <f t="shared" si="0"/>
        <v>0.30058225888805301</v>
      </c>
      <c r="F55" s="249">
        <f t="shared" si="1"/>
        <v>0.26791027422630809</v>
      </c>
      <c r="G55" s="249">
        <v>0.22639999999999999</v>
      </c>
      <c r="H55" s="249">
        <f t="shared" si="2"/>
        <v>0.15355832791020096</v>
      </c>
      <c r="I55" s="249">
        <f t="shared" si="10"/>
        <v>8.1679961654362226E-2</v>
      </c>
      <c r="J55" s="249">
        <f>(1-((A55/L55)^1.4))*0.135</f>
        <v>4.4107179293355607E-2</v>
      </c>
      <c r="K55" s="252">
        <v>49</v>
      </c>
      <c r="L55" s="253">
        <v>65</v>
      </c>
    </row>
    <row r="56" spans="1:12">
      <c r="A56" s="247">
        <v>50</v>
      </c>
      <c r="B56" s="249">
        <f t="shared" si="12"/>
        <v>0.30740507205791734</v>
      </c>
      <c r="C56" s="249">
        <f>(1-(A56/L56)^1.4)*0.99</f>
        <v>0.30433102133733814</v>
      </c>
      <c r="D56" s="249">
        <f t="shared" si="3"/>
        <v>0.29971994525646939</v>
      </c>
      <c r="E56" s="249">
        <f>(1-((K56/L56)^1.4))*0.92</f>
        <v>0.28281266629328394</v>
      </c>
      <c r="F56" s="249">
        <f t="shared" si="1"/>
        <v>0.2520721590874922</v>
      </c>
      <c r="G56" s="249">
        <v>0.21340000000000001</v>
      </c>
      <c r="H56" s="249">
        <f t="shared" si="2"/>
        <v>0.14448038386722115</v>
      </c>
      <c r="I56" s="249">
        <f t="shared" si="10"/>
        <v>7.6851268014479335E-2</v>
      </c>
      <c r="J56" s="249">
        <f t="shared" si="4"/>
        <v>4.1499684727818842E-2</v>
      </c>
      <c r="K56" s="240">
        <v>50</v>
      </c>
      <c r="L56" s="241">
        <v>65</v>
      </c>
    </row>
  </sheetData>
  <mergeCells count="1">
    <mergeCell ref="A3:J3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VALORES PARA SUELO URBANO</vt:lpstr>
      <vt:lpstr>VALORES DE CORREDOR COMERCIAL</vt:lpstr>
      <vt:lpstr>VALORES DE CONSTRUCCION URBANA</vt:lpstr>
      <vt:lpstr>FACTOR DE DEMERITO PARA TERRENO</vt:lpstr>
      <vt:lpstr>VALORES PARA SUELO SUBURBANO</vt:lpstr>
      <vt:lpstr>RÚSTICO </vt:lpstr>
      <vt:lpstr>MINERAS</vt:lpstr>
      <vt:lpstr>ROSS</vt:lpstr>
      <vt:lpstr>CONSERVACIÓN</vt:lpstr>
      <vt:lpstr>'VALORES DE CONSTRUCCION URBANA'!Área_de_impresión</vt:lpstr>
      <vt:lpstr>'VALORES DE CORREDOR COMERCIAL'!Área_de_impresión</vt:lpstr>
      <vt:lpstr>'VALORES PARA SUELO SUBURBANO'!Área_de_impresión</vt:lpstr>
      <vt:lpstr>'VALORES PARA SUELO URBANO'!Área_de_impresión</vt:lpstr>
      <vt:lpstr>'VALORES DE CONSTRUCCION URBANA'!Títulos_a_imprimir</vt:lpstr>
      <vt:lpstr>'VALORES DE CORREDOR COMERCIAL'!Títulos_a_imprimir</vt:lpstr>
      <vt:lpstr>'VALORES PARA SUELO URBANO'!Títulos_a_imprimir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flgonzalez</cp:lastModifiedBy>
  <cp:lastPrinted>2021-11-25T19:32:33Z</cp:lastPrinted>
  <dcterms:created xsi:type="dcterms:W3CDTF">2007-07-27T02:33:18Z</dcterms:created>
  <dcterms:modified xsi:type="dcterms:W3CDTF">2021-11-25T19:32:35Z</dcterms:modified>
</cp:coreProperties>
</file>